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budynki" sheetId="1" r:id="rId1"/>
    <sheet name="elektronika" sheetId="2" r:id="rId2"/>
    <sheet name="maszyny" sheetId="3" r:id="rId3"/>
    <sheet name="pojazdy" sheetId="4" r:id="rId4"/>
  </sheets>
  <definedNames>
    <definedName name="_xlnm.Print_Area" localSheetId="0">'budynki'!$A$1:$T$119</definedName>
    <definedName name="_xlnm.Print_Area" localSheetId="1">'elektronika'!$A$1:$F$484</definedName>
    <definedName name="_xlnm.Print_Area" localSheetId="2">'maszyny'!$A$1:$D$78</definedName>
    <definedName name="_xlnm.Print_Area" localSheetId="3">'pojazdy'!$A$1:$V$75</definedName>
  </definedNames>
  <calcPr fullCalcOnLoad="1"/>
</workbook>
</file>

<file path=xl/sharedStrings.xml><?xml version="1.0" encoding="utf-8"?>
<sst xmlns="http://schemas.openxmlformats.org/spreadsheetml/2006/main" count="2550" uniqueCount="966">
  <si>
    <t>Projektor Hitachi + tablica interaktywna Smart Board</t>
  </si>
  <si>
    <t>Notebook Acer z oprogramowaniem</t>
  </si>
  <si>
    <t>Cyfrowy aparat Samsung ES  70</t>
  </si>
  <si>
    <t>Kserokopiarka Panasonic</t>
  </si>
  <si>
    <t>Urządzenie wielofunkcyjne Offjett pro</t>
  </si>
  <si>
    <t>Notebook</t>
  </si>
  <si>
    <t xml:space="preserve">notebook Asus </t>
  </si>
  <si>
    <t>razem</t>
  </si>
  <si>
    <t>Urządzenie Canon</t>
  </si>
  <si>
    <t>Cisco Asa</t>
  </si>
  <si>
    <t>Urządzenie Smasung</t>
  </si>
  <si>
    <t>Zestaw komputerowy: Jednostka centralna Fujitsu Esprimo P3521 E-STAR5; szt. 30         z oprogramowaniem</t>
  </si>
  <si>
    <t>Komputer przenośny Typ I – Fujitsu Lifebook E751 VPRO (z oprogramowaniem); szt. 11       z oprogramowaniem</t>
  </si>
  <si>
    <t>nazwa jednostki: Zespół Szkół Specjalnych przy Centrum Leczenia Dzieci i Młodzieży w Zaborze</t>
  </si>
  <si>
    <t>budynek szkolny</t>
  </si>
  <si>
    <t>budyne w kompleksie pałacowo- parkowym</t>
  </si>
  <si>
    <t>kraty w oknie pracowni komputerowej, czujki ruchu w pracowniach:komputerowej logopedycznej i BFB; całodobowy monitoring firmy ochrony mienia</t>
  </si>
  <si>
    <t>jeden</t>
  </si>
  <si>
    <t>Zabór ul/ Zamkowa 1</t>
  </si>
  <si>
    <t>200 m.</t>
  </si>
  <si>
    <t>20 m.</t>
  </si>
  <si>
    <t>KOMPUTER PC SENSILO MX-250 7 HP</t>
  </si>
  <si>
    <t>KOMPUTER SENSILO MT - 145</t>
  </si>
  <si>
    <t>MONITOR SAMSUNG 18,5"</t>
  </si>
  <si>
    <t>MONITOR LG FLATRON 19"</t>
  </si>
  <si>
    <t>LAPTOP DELL INSPIRON</t>
  </si>
  <si>
    <t>LAPTOP LENOVO G 570 15-2450M/6G</t>
  </si>
  <si>
    <t>Drukarka laserowa HP LJ 2055</t>
  </si>
  <si>
    <t>Laptop Lenovo IdeaIPad</t>
  </si>
  <si>
    <t>180,0 m²</t>
  </si>
  <si>
    <t>918,0 m³</t>
  </si>
  <si>
    <t>2614 m²</t>
  </si>
  <si>
    <t>18 263 m³</t>
  </si>
  <si>
    <t>1100 m²</t>
  </si>
  <si>
    <r>
      <t xml:space="preserve">(szacun-kowa wartość odtworze-niowa) </t>
    </r>
    <r>
      <rPr>
        <sz val="8"/>
        <rFont val="Tahoma"/>
        <family val="2"/>
      </rPr>
      <t>/ks. brutto</t>
    </r>
  </si>
  <si>
    <r>
      <t>488,69 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(siedziba - 133,44 m</t>
    </r>
    <r>
      <rPr>
        <vertAlign val="superscript"/>
        <sz val="9"/>
        <rFont val="Tahoma"/>
        <family val="2"/>
      </rPr>
      <t>2,</t>
    </r>
    <r>
      <rPr>
        <sz val="9"/>
        <rFont val="Tahoma"/>
        <family val="2"/>
      </rPr>
      <t xml:space="preserve"> hala garażowe - 296,92m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; budynek użytkowy - 58,33m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) </t>
    </r>
  </si>
  <si>
    <r>
      <t>548,47m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(siedziba - 183,39 m</t>
    </r>
    <r>
      <rPr>
        <vertAlign val="superscript"/>
        <sz val="9"/>
        <rFont val="Tahoma"/>
        <family val="2"/>
      </rPr>
      <t>2,</t>
    </r>
    <r>
      <rPr>
        <sz val="9"/>
        <rFont val="Tahoma"/>
        <family val="2"/>
      </rPr>
      <t xml:space="preserve"> hala garażowa - 296,92m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; budynek użytkowy - 68,16m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) </t>
    </r>
  </si>
  <si>
    <r>
      <t>2 271,21 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 (siedziba - 568,51 m</t>
    </r>
    <r>
      <rPr>
        <vertAlign val="superscript"/>
        <sz val="9"/>
        <rFont val="Tahoma"/>
        <family val="2"/>
      </rPr>
      <t>3,</t>
    </r>
    <r>
      <rPr>
        <sz val="9"/>
        <rFont val="Tahoma"/>
        <family val="2"/>
      </rPr>
      <t xml:space="preserve"> hala garażowa - 1 484,60m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; budynek użytkowy - 218,10m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) </t>
    </r>
  </si>
  <si>
    <t>nazwa jednostki:Powiatowy Zielonogórski Zarząd Dróg</t>
  </si>
  <si>
    <t>nazwa jednostki: Specjalny Ośrodek Szkolno-Wychowawczy  Sulechów</t>
  </si>
  <si>
    <t>nazwa jednostki:Młodzieżowy Ośrodek Socjoterapii</t>
  </si>
  <si>
    <t>Stacja czołowa DVB-T 8-kanałowa</t>
  </si>
  <si>
    <t>wartość początkowa ks. brutto z uwzględnieniem modernizacji</t>
  </si>
  <si>
    <t>Wykaz maszyn/urządzeń do ubezpieczenia od awarii/uszkodzeń mechanicznych oraz od szkód elektrycznych</t>
  </si>
  <si>
    <t>marka, typ urządzenia, producent, seria, nr</t>
  </si>
  <si>
    <t>wartość odtworzeniowa</t>
  </si>
  <si>
    <t>Dane pojazdów/ pojazdów wolnobieżnych</t>
  </si>
  <si>
    <t>Marka</t>
  </si>
  <si>
    <t>Typ, model</t>
  </si>
  <si>
    <t>Nr nadwozia VIN</t>
  </si>
  <si>
    <t>Nr rej.</t>
  </si>
  <si>
    <t>Rodzaj             (osobowy/ ciężarowy/ specjalny)</t>
  </si>
  <si>
    <t>Poj.</t>
  </si>
  <si>
    <t>Ilość miejsc</t>
  </si>
  <si>
    <t>ładowność</t>
  </si>
  <si>
    <t>Rok prod.</t>
  </si>
  <si>
    <t>Przebieg</t>
  </si>
  <si>
    <t>data I rejestracji</t>
  </si>
  <si>
    <t>zabezpieczenia p/kr</t>
  </si>
  <si>
    <t>Suma Ubezpieczenia AC</t>
  </si>
  <si>
    <t>wyposażenie dodatkowe</t>
  </si>
  <si>
    <t>Okres ubezpieczenia OC i NW</t>
  </si>
  <si>
    <t>Okres ubezpieczenia AC i KR</t>
  </si>
  <si>
    <t>Zielona Karta tak/nie</t>
  </si>
  <si>
    <t>z Vat</t>
  </si>
  <si>
    <t xml:space="preserve">rodzaj </t>
  </si>
  <si>
    <t>Od</t>
  </si>
  <si>
    <t>Do</t>
  </si>
  <si>
    <t>Peugeot</t>
  </si>
  <si>
    <t>osobowy</t>
  </si>
  <si>
    <t>nie dotyczy</t>
  </si>
  <si>
    <t>wyposażenie fabryczne, immobilizer, auto-alarm</t>
  </si>
  <si>
    <t xml:space="preserve">nie </t>
  </si>
  <si>
    <t xml:space="preserve">Ford Mondeo </t>
  </si>
  <si>
    <t>BA7</t>
  </si>
  <si>
    <t>WFODXXGBBD9U47591</t>
  </si>
  <si>
    <t>FZ 76660</t>
  </si>
  <si>
    <t>POMOT</t>
  </si>
  <si>
    <t>T507</t>
  </si>
  <si>
    <t>FZ 92356</t>
  </si>
  <si>
    <t>przyczepka ciężarowa rolnicza</t>
  </si>
  <si>
    <t>TRAMP TRAIL 750</t>
  </si>
  <si>
    <t>SUB05J0006L004168</t>
  </si>
  <si>
    <t>FZ92357</t>
  </si>
  <si>
    <t>przyczepa lekka</t>
  </si>
  <si>
    <t>GUZMET</t>
  </si>
  <si>
    <t>GUZ 81</t>
  </si>
  <si>
    <t>GUZ080257</t>
  </si>
  <si>
    <t>FZ 93450</t>
  </si>
  <si>
    <t>przyczepa cięzarowa rolnicza</t>
  </si>
  <si>
    <t>NEPTUN</t>
  </si>
  <si>
    <t>REMORQUE 1 B75</t>
  </si>
  <si>
    <t>SXE1P202BAS003552</t>
  </si>
  <si>
    <t>FZ94277</t>
  </si>
  <si>
    <t>YAMAHA</t>
  </si>
  <si>
    <t>YFM 450</t>
  </si>
  <si>
    <t>FZX001110017</t>
  </si>
  <si>
    <t>FZ 5627</t>
  </si>
  <si>
    <t>quad</t>
  </si>
  <si>
    <t>Nazwa jednostki: Powiatowy Zielonogórski Zarząd Dróg</t>
  </si>
  <si>
    <t xml:space="preserve">Daewoo </t>
  </si>
  <si>
    <t>Lanos</t>
  </si>
  <si>
    <t>SUPTF48VDXW057855</t>
  </si>
  <si>
    <t>FZI 15703</t>
  </si>
  <si>
    <t>09.12.1999</t>
  </si>
  <si>
    <t>sprzęt samochodowy (radio)</t>
  </si>
  <si>
    <t>ciężarowy</t>
  </si>
  <si>
    <t>POL-METAL</t>
  </si>
  <si>
    <t>PM-400</t>
  </si>
  <si>
    <t>SZ9PM400L1PZG2033</t>
  </si>
  <si>
    <t>FZI 86XA</t>
  </si>
  <si>
    <t>przyczepa ciężarowa</t>
  </si>
  <si>
    <t>****</t>
  </si>
  <si>
    <t>04.06.2001</t>
  </si>
  <si>
    <t>ciągnik rolniczy</t>
  </si>
  <si>
    <t>MTZ</t>
  </si>
  <si>
    <t>00150U</t>
  </si>
  <si>
    <t>FZI 9A83</t>
  </si>
  <si>
    <t>25.04.2003</t>
  </si>
  <si>
    <t>HW-60.11</t>
  </si>
  <si>
    <t>FZI X277</t>
  </si>
  <si>
    <t>przyczepa uniwersalna</t>
  </si>
  <si>
    <t>01.01.1985</t>
  </si>
  <si>
    <t>VOLKSWAGEN</t>
  </si>
  <si>
    <t>T4 Kombi 1,9 TD</t>
  </si>
  <si>
    <t>WV2ZZZ70ZYX053544</t>
  </si>
  <si>
    <t>FZI 77LR</t>
  </si>
  <si>
    <t>ciężarowo-osobowy</t>
  </si>
  <si>
    <t>25.10.1999</t>
  </si>
  <si>
    <t>GAZELLE</t>
  </si>
  <si>
    <t>GAZ GAZ 2</t>
  </si>
  <si>
    <t>X9633020262142174</t>
  </si>
  <si>
    <t>FZI 35TC</t>
  </si>
  <si>
    <t>12.04.2007</t>
  </si>
  <si>
    <t>KIA</t>
  </si>
  <si>
    <t>Pryzmat K2500</t>
  </si>
  <si>
    <t>KNESE06327K2250018</t>
  </si>
  <si>
    <t>FZI 21WS</t>
  </si>
  <si>
    <t>04.12.2007</t>
  </si>
  <si>
    <t>SANOK</t>
  </si>
  <si>
    <t>D 45S</t>
  </si>
  <si>
    <t>FZI 32XC</t>
  </si>
  <si>
    <t>przyczepa rolnicza</t>
  </si>
  <si>
    <t>14.05.1986</t>
  </si>
  <si>
    <t>NEW HOLLAND</t>
  </si>
  <si>
    <t>JHJHDC4B</t>
  </si>
  <si>
    <t>Z9JH05981</t>
  </si>
  <si>
    <t>FZI 90YN</t>
  </si>
  <si>
    <t>11.05.2009</t>
  </si>
  <si>
    <t>VF38B6FZF81322059</t>
  </si>
  <si>
    <t>FZI 09480</t>
  </si>
  <si>
    <t>03.01.2002</t>
  </si>
  <si>
    <t>blokada antywłamaniowa</t>
  </si>
  <si>
    <t>Blokada do samochodu</t>
  </si>
  <si>
    <t>ZETOR</t>
  </si>
  <si>
    <t>FZI 1A73</t>
  </si>
  <si>
    <t>02.10.1998</t>
  </si>
  <si>
    <t>D 47 B</t>
  </si>
  <si>
    <t>FZ0101188</t>
  </si>
  <si>
    <t>FZI 10YM</t>
  </si>
  <si>
    <t>przyczepa ciężarowa rolnicza</t>
  </si>
  <si>
    <t>21.09.1976</t>
  </si>
  <si>
    <t>SAM</t>
  </si>
  <si>
    <t>120 S</t>
  </si>
  <si>
    <t>TOS0100169</t>
  </si>
  <si>
    <t>FZI 84XA</t>
  </si>
  <si>
    <t>przyczepa specjalna - rozdrabniacz do gałęzi</t>
  </si>
  <si>
    <t>04.04.2001</t>
  </si>
  <si>
    <t>Równiarka drogowa SANY</t>
  </si>
  <si>
    <t>PQ190IIIA</t>
  </si>
  <si>
    <t>07PY00570158</t>
  </si>
  <si>
    <t>pojazd specjalistyczny</t>
  </si>
  <si>
    <t>z Vat/bez Vat</t>
  </si>
  <si>
    <t>Renault</t>
  </si>
  <si>
    <t>Kangoo 1,4</t>
  </si>
  <si>
    <t>VF 1KCOHBF22246190</t>
  </si>
  <si>
    <t>FZI G434</t>
  </si>
  <si>
    <t>osobowo- ciężarowy</t>
  </si>
  <si>
    <t>740 kg</t>
  </si>
  <si>
    <t>21.12.2000</t>
  </si>
  <si>
    <t>Volkswagen Shuttle</t>
  </si>
  <si>
    <t>Kombi T5-1,9 TDI</t>
  </si>
  <si>
    <t>WV2ZZZHZ6X028304</t>
  </si>
  <si>
    <t>FZI 25 LM</t>
  </si>
  <si>
    <t>03-03-2006</t>
  </si>
  <si>
    <t>radio, system nawigacji satelitarnej CB- radio</t>
  </si>
  <si>
    <t>WV2ZZZHZ6X028305</t>
  </si>
  <si>
    <t>FZI 24 LM</t>
  </si>
  <si>
    <t xml:space="preserve">radio, system nawigacji satelitarnej </t>
  </si>
  <si>
    <t xml:space="preserve">Nazwa jednostki    MOS w Przytoku </t>
  </si>
  <si>
    <t>ciagnik URSUS</t>
  </si>
  <si>
    <t>C360</t>
  </si>
  <si>
    <t>ZGX771B</t>
  </si>
  <si>
    <t>D47B</t>
  </si>
  <si>
    <t>ZGR 7262</t>
  </si>
  <si>
    <t>przyczepa</t>
  </si>
  <si>
    <t xml:space="preserve">Ford </t>
  </si>
  <si>
    <t>GALAXY</t>
  </si>
  <si>
    <t>WFOMXXGBWMCB50454</t>
  </si>
  <si>
    <t>FZI 31200</t>
  </si>
  <si>
    <t>Nazwa jednostki: Dom Pomocy Społecznej w Trzebiechowie</t>
  </si>
  <si>
    <t xml:space="preserve">Volkswagenn 7BC T5 </t>
  </si>
  <si>
    <t>TRANSPORTER</t>
  </si>
  <si>
    <t>WV2ZZZ7HZ6X010065</t>
  </si>
  <si>
    <t>FZI 46 JU</t>
  </si>
  <si>
    <t>blokada kierownicy , imobilajzer, auto alarm</t>
  </si>
  <si>
    <t xml:space="preserve">2 podjazdy i uchwyty na wózki inwalidzkie  </t>
  </si>
  <si>
    <t>w cenie pojazu</t>
  </si>
  <si>
    <t>transporter</t>
  </si>
  <si>
    <t>WV2ZZZ7HZ5X007958</t>
  </si>
  <si>
    <t>FZI 35 FK</t>
  </si>
  <si>
    <t>osobowy przystosowany do przewożenia osób niepelnosprawnych na wózkach inwalidzkich</t>
  </si>
  <si>
    <t>25.10.2004</t>
  </si>
  <si>
    <t>alarm,imobilajzer</t>
  </si>
  <si>
    <t>podjazdy dla wózkow inwalidzkich</t>
  </si>
  <si>
    <t>rodzaj wartość;                  WKB - wart. Ks. brutto; WR - wart. Rzeczywista</t>
  </si>
  <si>
    <t>Laminator</t>
  </si>
  <si>
    <t xml:space="preserve">Drukarka Samsung </t>
  </si>
  <si>
    <t>Rębak - Rozdrabniacz do gałęzi Skorpion 120SD</t>
  </si>
  <si>
    <t>Równiarka (dróg leśnych i polnych TUR-15)</t>
  </si>
  <si>
    <t>Ładowacz czołowy (do ciągnika MTZ)</t>
  </si>
  <si>
    <t>Kosiarka z wyposażeniem (do ciągnika MTZ)</t>
  </si>
  <si>
    <t>Zagęszczarka PCX 500A/4 BEMA nr 4</t>
  </si>
  <si>
    <t>Skrapiarka MADRO SE 500</t>
  </si>
  <si>
    <t>Zagęszczarka CF2 WEBER nr 3</t>
  </si>
  <si>
    <t>Pilarka spalinowa XVI -20/1 nr 1</t>
  </si>
  <si>
    <t>Wykaszarka spalinowa XVI-12/1 nr 2</t>
  </si>
  <si>
    <t>Autosan</t>
  </si>
  <si>
    <t>Zestaw komp. HP ( monitor acer)</t>
  </si>
  <si>
    <t xml:space="preserve">Dyktafon  </t>
  </si>
  <si>
    <t>Monitor NEC</t>
  </si>
  <si>
    <t>Telewizor Samsung z uchwytem</t>
  </si>
  <si>
    <t>Komputer Dell</t>
  </si>
  <si>
    <t>Telewizor  58' Samsung</t>
  </si>
  <si>
    <t>Apple iPad Air WiFi 3G/4G 16 GB Silver</t>
  </si>
  <si>
    <t>Płyty wibracyjne (2 szt.) WEBER (firma SARPOL)</t>
  </si>
  <si>
    <t>Ładowacz czołowy ( do ciągnika NEW HOLLAND)</t>
  </si>
  <si>
    <t>Ładowacz czołowy TUR-20/T-460</t>
  </si>
  <si>
    <t>Zamiatarka zawieszana BEMA</t>
  </si>
  <si>
    <t>Głowica do pogłębiana rowów DITCHER M1123741</t>
  </si>
  <si>
    <t>Drukarka Laserowa HP P1102 (MK)</t>
  </si>
  <si>
    <t>Drukarka HP LJ P1102 (MH)</t>
  </si>
  <si>
    <t>Rejestrator cyfrowy BCS</t>
  </si>
  <si>
    <t>Urządzenie wielofunkcyjne HP DJ 3525 INK ADV</t>
  </si>
  <si>
    <t>Zestaw komputerowy HP 6000</t>
  </si>
  <si>
    <t>Kserokopiarka Bizhub 250 szt - 2</t>
  </si>
  <si>
    <t>Skaner A3</t>
  </si>
  <si>
    <t>Serwer Dell powerEdge T420,TPM</t>
  </si>
  <si>
    <t>Komputer HP compag 8300 Elite Office 2010PKC</t>
  </si>
  <si>
    <t>Notebook HP</t>
  </si>
  <si>
    <t>komputer Laptop Office 2007 OEM</t>
  </si>
  <si>
    <t xml:space="preserve">Komputer </t>
  </si>
  <si>
    <t>Aparat fotograficzny NIKON</t>
  </si>
  <si>
    <t>notebook Lenowo</t>
  </si>
  <si>
    <t>Zestaw komputerowy używany  (6 szt.)</t>
  </si>
  <si>
    <t>Urządzenie wielofunkcyjne (2 szt.)</t>
  </si>
  <si>
    <t>Projektor multimedialny  EPSON EB-S92 (2 szt.)</t>
  </si>
  <si>
    <t>Aparat fotograficzny SONY</t>
  </si>
  <si>
    <t>Kalkulator graficzny CASIO-CLASSPAD 330</t>
  </si>
  <si>
    <t>DRUKARKA LASEROWA SAMSUNG ML 2540</t>
  </si>
  <si>
    <t>NISZCZARKA OPUS VS 711 CD</t>
  </si>
  <si>
    <t>KOMPUTER SENSILO MX 250</t>
  </si>
  <si>
    <t xml:space="preserve">CZYTNIK MOTOROLA LS 2208 USB </t>
  </si>
  <si>
    <t>NOTEBOOK LENOVO G 570</t>
  </si>
  <si>
    <t>BENQ MX503 RZUTNIK MULTIMEDIALNY</t>
  </si>
  <si>
    <t xml:space="preserve">LAPTOP DELL </t>
  </si>
  <si>
    <t>Sulechów ul. Kruszyna 1</t>
  </si>
  <si>
    <t>Kosiarka samojezdna</t>
  </si>
  <si>
    <t>kosiarka z koszem</t>
  </si>
  <si>
    <t>Kosa Spalinowa</t>
  </si>
  <si>
    <t>Odśnieżarka spalinowa</t>
  </si>
  <si>
    <t>Agregat prądotwórczy</t>
  </si>
  <si>
    <t>KOMBI MISTRAL</t>
  </si>
  <si>
    <t>VF33ENFUB83449926</t>
  </si>
  <si>
    <t>FZI40800</t>
  </si>
  <si>
    <t xml:space="preserve">osobowy </t>
  </si>
  <si>
    <t>BRAK</t>
  </si>
  <si>
    <t>WR</t>
  </si>
  <si>
    <t>WKB</t>
  </si>
  <si>
    <t>wkb</t>
  </si>
  <si>
    <t>Suma Ubezpieczenia</t>
  </si>
  <si>
    <t>Nazwa jednostkiMłodzieżowy Ośrodek Socjoterapii w Przytoku</t>
  </si>
  <si>
    <r>
      <t xml:space="preserve">Wykaz sprzętu elektronicznego </t>
    </r>
    <r>
      <rPr>
        <b/>
        <i/>
        <u val="single"/>
        <sz val="9"/>
        <rFont val="Tahoma"/>
        <family val="2"/>
      </rPr>
      <t>stacjonarnego</t>
    </r>
    <r>
      <rPr>
        <b/>
        <i/>
        <sz val="9"/>
        <rFont val="Tahoma"/>
        <family val="2"/>
      </rPr>
      <t xml:space="preserve"> (do 5 lat) - rok 2010 i młodszy</t>
    </r>
  </si>
  <si>
    <r>
      <t xml:space="preserve">Wykaz sprzętu elektronicznego </t>
    </r>
    <r>
      <rPr>
        <b/>
        <i/>
        <u val="single"/>
        <sz val="9"/>
        <rFont val="Tahoma"/>
        <family val="2"/>
      </rPr>
      <t>przenośnego</t>
    </r>
    <r>
      <rPr>
        <b/>
        <i/>
        <sz val="9"/>
        <rFont val="Tahoma"/>
        <family val="2"/>
      </rPr>
      <t xml:space="preserve"> (do 5 lat) - rok 2010 i młodszy</t>
    </r>
  </si>
  <si>
    <r>
      <t xml:space="preserve">Wykaz sprzętu elektronicznego </t>
    </r>
    <r>
      <rPr>
        <b/>
        <i/>
        <u val="single"/>
        <sz val="9"/>
        <rFont val="Tahoma"/>
        <family val="2"/>
      </rPr>
      <t>przenośnego</t>
    </r>
    <r>
      <rPr>
        <b/>
        <i/>
        <sz val="9"/>
        <rFont val="Tahoma"/>
        <family val="2"/>
      </rPr>
      <t xml:space="preserve"> (do 5 lat) - rok 2010  i młodszy</t>
    </r>
  </si>
  <si>
    <r>
      <t xml:space="preserve">Wykaz sprzętu elektronicznego </t>
    </r>
    <r>
      <rPr>
        <b/>
        <i/>
        <u val="single"/>
        <sz val="9"/>
        <rFont val="Tahoma"/>
        <family val="2"/>
      </rPr>
      <t>stacjonarnego</t>
    </r>
    <r>
      <rPr>
        <b/>
        <i/>
        <sz val="9"/>
        <rFont val="Tahoma"/>
        <family val="2"/>
      </rPr>
      <t xml:space="preserve"> (do 5 lat) - rok 2010  i młodszy</t>
    </r>
  </si>
  <si>
    <t>hydranty - 8 szt , gaśnice 10 szt, monitoring, czujki dymu z monitoringiem w PSP , stróż. Rękaw ratowniczy p.poż</t>
  </si>
  <si>
    <t>Hydranty  9 szt,  gaśnice  14 szt. , monitoring, centrala sygnalizacji pożaru, stróż.</t>
  </si>
  <si>
    <t>Telewizor Samsung</t>
  </si>
  <si>
    <t>Ekran elektryczny</t>
  </si>
  <si>
    <t>RAZEm</t>
  </si>
  <si>
    <t>lp.</t>
  </si>
  <si>
    <t>RAZEM</t>
  </si>
  <si>
    <t xml:space="preserve">nazwa  </t>
  </si>
  <si>
    <t>rok produkcji</t>
  </si>
  <si>
    <t>nazwa środka trwałego</t>
  </si>
  <si>
    <t>Razem</t>
  </si>
  <si>
    <t>1.</t>
  </si>
  <si>
    <t>2.</t>
  </si>
  <si>
    <t>3.</t>
  </si>
  <si>
    <t>Starostwo Powiatowe</t>
  </si>
  <si>
    <t>Nazwa jednostki: Starostwo Powiatowe w Zielonej Górze</t>
  </si>
  <si>
    <t>Drukarka</t>
  </si>
  <si>
    <t>Komputer</t>
  </si>
  <si>
    <t>Monitor LCD Benq</t>
  </si>
  <si>
    <t>przeznaczenie budynku/ budowli</t>
  </si>
  <si>
    <t>rok budowy</t>
  </si>
  <si>
    <t>zabezpieczenia
(znane zabiezpieczenia p-poż i przeciw kradzieżowe)                                      (2)</t>
  </si>
  <si>
    <t>ilość i rodzaj zamków w drzwiach zewnętrznych do budynku lub lokalu</t>
  </si>
  <si>
    <t>lokalizacja (adres)</t>
  </si>
  <si>
    <t>odległość do najbliższej jednostki zawodowej straży pożarnej lub OSP</t>
  </si>
  <si>
    <t>odległość do najbliższych zabudowań oraz informacja o ich rodzaju (mieszkalne, zakłady produkcyjne itp.)</t>
  </si>
  <si>
    <t>czy budynek znajduje się na terenie dotknietym powodzią w okresie ostatnich 10 lat</t>
  </si>
  <si>
    <t>powierzchnia użytkowa (w metrach kwadratowych)</t>
  </si>
  <si>
    <t>powierzchnia zabudowy (w metrach kwadratowych)</t>
  </si>
  <si>
    <t>kubatura (metrach sześciennych)</t>
  </si>
  <si>
    <t>ilość kondygnacji</t>
  </si>
  <si>
    <t>czy budynek jest podpiwniczony</t>
  </si>
  <si>
    <t>Rodzaj materiałów budowlanych, z jakich wykonano budynek</t>
  </si>
  <si>
    <t>mury</t>
  </si>
  <si>
    <t>stropy</t>
  </si>
  <si>
    <t>dach (konstrukcja i pokrycie)</t>
  </si>
  <si>
    <t>Budynek administracyjno - biurowy</t>
  </si>
  <si>
    <t>Brak danych</t>
  </si>
  <si>
    <t xml:space="preserve">Hydranty wewnetrzne, gasnice proszkowe - 9szt.,monitoring obiektu G4S, dozór całodobowy </t>
  </si>
  <si>
    <t>Zamki - 9szt., wkładki antywłamaniowe klasy B - 4szt.</t>
  </si>
  <si>
    <t>ul. Podgórna 5, Zielona Góra</t>
  </si>
  <si>
    <t>1500m</t>
  </si>
  <si>
    <t>Budynek połączony łącznikiem z budynkiem Urzędu Marszałkowskiego, budynek usługowo - mieszkalny po drugiej stronie ul. Podgórnej, budynek mieszkalny od strony bocznego parkingu</t>
  </si>
  <si>
    <t>Nie</t>
  </si>
  <si>
    <t>Tak</t>
  </si>
  <si>
    <t>Ściany konstrukcyjne - murowane z cegły pełnej, ściany działowe - wykonane z cegły dziurawki</t>
  </si>
  <si>
    <t>Stropy - Prefabrykowane oraz płyta żelbetowa wykonana na mokro</t>
  </si>
  <si>
    <t>Stropodach - płyty prefabrykowane na belkach prefabrykowanych, pokrycie papa termozgrzewalna</t>
  </si>
  <si>
    <t>Delegatura Starostwa Powiatowego</t>
  </si>
  <si>
    <t>Gaśnice proszkowe - 5szt., monitoring obiektu G4S, krata w tylnej części budynku zamykana na kłódkę</t>
  </si>
  <si>
    <t>Zamek Gerda - 1szt.</t>
  </si>
  <si>
    <t>Plac Ratuszowy 8, Sulechów</t>
  </si>
  <si>
    <t>250m</t>
  </si>
  <si>
    <t>Budynek znajduje się w ciągu kamienic mieszkalno - usługowych</t>
  </si>
  <si>
    <t>Ściany - cegła pełna</t>
  </si>
  <si>
    <t>Stropy - drewniane</t>
  </si>
  <si>
    <t>Dach - konstrukcja drewniana, pokrycie dachówka</t>
  </si>
  <si>
    <t>nazwa budynku/bud-owli</t>
  </si>
  <si>
    <t>Serwer Typ I Wersja 2 – Fujitsu Primergy TX200S6</t>
  </si>
  <si>
    <t>Biblioteka  taśmowa Typ II – Fujitsu Eternus LT20</t>
  </si>
  <si>
    <t>Urządzenie zabezpieczające Firewall Typ III – Cisco ASA 5510 Security Plus Appliance</t>
  </si>
  <si>
    <t>Szafa stelażowa (rack)</t>
  </si>
  <si>
    <t>Zasilacz awaryjny 10kVA – APC Smart-UPS RT 10000VA 230V</t>
  </si>
  <si>
    <t>Lp.</t>
  </si>
  <si>
    <t>wartość</t>
  </si>
  <si>
    <t>nie</t>
  </si>
  <si>
    <t>tak</t>
  </si>
  <si>
    <t xml:space="preserve">Maszyny od szkód mechanicznych i elektrycznych </t>
  </si>
  <si>
    <t>Określenie środka trwałego</t>
  </si>
  <si>
    <t>Wartość początkowa ks. Brutto</t>
  </si>
  <si>
    <t>Kolektory Solarowe</t>
  </si>
  <si>
    <t>Skaner – Fujitsu FI-6130; szt. 3</t>
  </si>
  <si>
    <t>Serwer Typ II wersja 2 – Fujitsu PRIMERGY TX200S6; szt. 2</t>
  </si>
  <si>
    <t>Przełącznik dostępowy LAN Typ IV – Cisco Catalyst 2960S 48 GigE PoE; szt. 6</t>
  </si>
  <si>
    <t>Zestaw komputerowy</t>
  </si>
  <si>
    <t xml:space="preserve">Monitor komputerowy </t>
  </si>
  <si>
    <t>Zestaw komputerowy (15 szt.)</t>
  </si>
  <si>
    <t>Monitor AOC 18,5 (14 szt.)</t>
  </si>
  <si>
    <t>Monitor LCD Samsung full HD</t>
  </si>
  <si>
    <t>Monitor LCD Samsung S22A300N (3 szt.)</t>
  </si>
  <si>
    <t>Zestaw komputerowy PC INFOCOPY (3 szt.)</t>
  </si>
  <si>
    <t>Projektor NEC z ekranem (3 szt.)</t>
  </si>
  <si>
    <t>Nazwa jednostki SOSW- Sulechów</t>
  </si>
  <si>
    <t>Urządzenie wielofunkcyjne MINOLTA</t>
  </si>
  <si>
    <t>Notebook LENOVO</t>
  </si>
  <si>
    <t xml:space="preserve">Notebook </t>
  </si>
  <si>
    <t>Drykarka Laser Jet</t>
  </si>
  <si>
    <t>Komputer DELL</t>
  </si>
  <si>
    <t>nazwa</t>
  </si>
  <si>
    <t>rok zakupu</t>
  </si>
  <si>
    <t>SERWER ML 330T06 E 5504</t>
  </si>
  <si>
    <t>4.</t>
  </si>
  <si>
    <t>nazwa budynku/budowli</t>
  </si>
  <si>
    <t>(szacunkowa wartość odtworzeniowa)   (3)</t>
  </si>
  <si>
    <t xml:space="preserve">Siedziba PZZD </t>
  </si>
  <si>
    <t>siedziba firmy i pomieszczenia garażowo-użytkowe</t>
  </si>
  <si>
    <t>brak danych</t>
  </si>
  <si>
    <t xml:space="preserve">gaśnice, dozorcy </t>
  </si>
  <si>
    <t>2 zamki z zabezpieczeniem przeciwwłamaniowym</t>
  </si>
  <si>
    <t>7 km, Sulechów</t>
  </si>
  <si>
    <t>100 m - budynki mieszkalne, 100 m - Zakład Produkcji Metalowej Decmet</t>
  </si>
  <si>
    <t>płyta żelbetonowa</t>
  </si>
  <si>
    <t>wełna mineralna i papa</t>
  </si>
  <si>
    <t>Budynek szkolny</t>
  </si>
  <si>
    <t>edukacja</t>
  </si>
  <si>
    <t>urządzenia alarmowe, gaśnice, kraty na oknach, część parteru-rolety antywłamaniowe</t>
  </si>
  <si>
    <t>Czerwieńsk,  Małoszkolna 2</t>
  </si>
  <si>
    <t>0,5KM</t>
  </si>
  <si>
    <t>10 M</t>
  </si>
  <si>
    <t>NIE</t>
  </si>
  <si>
    <t>TAK</t>
  </si>
  <si>
    <t>Świetlico-palmiarnia</t>
  </si>
  <si>
    <t>okna osłonięte siatką metalową</t>
  </si>
  <si>
    <t>Czerwieńsk, Małoszkolna 2</t>
  </si>
  <si>
    <t>Budynek -pracownia gospodarstwa domowego</t>
  </si>
  <si>
    <t>drzwi metalowe, gaśnice, rolety antywłamaniowe</t>
  </si>
  <si>
    <t>5 M</t>
  </si>
  <si>
    <t>Budynek szkolny i sala gimnastyczna</t>
  </si>
  <si>
    <t>działalność dydaktyczna</t>
  </si>
  <si>
    <t>Gaśnice śniegowe- 6 szt.; proszkowe- 6 szt.; Hydranty- 4 szt.;kraty na parterze budynku w pomieszczeniach biurowych i pracowniach szkolnych; urządzenie alarmowe; monitoring</t>
  </si>
  <si>
    <t>Każde drzwi zewnętrzne wyposażone są w dwa zamki</t>
  </si>
  <si>
    <t>66-100 Sulechów ul. Piaskowa 53</t>
  </si>
  <si>
    <t>ok. 2 km</t>
  </si>
  <si>
    <t>ok. 50 m budynki mieszkalne, szkoła</t>
  </si>
  <si>
    <t>cegła ceramiczna</t>
  </si>
  <si>
    <t>żelbetowe płyty</t>
  </si>
  <si>
    <t>stropodach- płyty korytkowe; papa termozgrzewalna</t>
  </si>
  <si>
    <t>Warsztaty Szkolne, pracownie przedmiotowe i garaże</t>
  </si>
  <si>
    <t>1965(modernizacja 2009-2010)</t>
  </si>
  <si>
    <t>Gaśnice śniegowe- 6 szt.; proszkowe- 6 szt.; Hydranty- 4 szt.;rolety okienne; urządzenie alarmowe</t>
  </si>
  <si>
    <t>żelbetowe- prefabrykowane</t>
  </si>
  <si>
    <t>stropodach; papa terozgrzewalna</t>
  </si>
  <si>
    <t>1897/98</t>
  </si>
  <si>
    <t>Gaśnice śniegowe- 7 szt.; proszkowe- 7 szt.; Hydranty- 4 szt.;kraty na parterze budynku w pomieszczeniach piwnicznychi; monitoring</t>
  </si>
  <si>
    <t>66-100 Sulechów ul. Armii Krajowej 75</t>
  </si>
  <si>
    <t>ok. 1,5 km</t>
  </si>
  <si>
    <t>ok. 30 m budynki mieszkalne</t>
  </si>
  <si>
    <t>drewniane, ceramiczne nad piwnicą</t>
  </si>
  <si>
    <t>więźba drewniana; częściowo papa termozgrzewalna; część pozostała struktonit.</t>
  </si>
  <si>
    <t>Sala gimnastyczna i pracownie przedmiotowe</t>
  </si>
  <si>
    <t xml:space="preserve">Gaśnice śniegowe- 2 szt.; proszkowe- 2 szt.; </t>
  </si>
  <si>
    <t>Drzwi zewnętrzne wyposażone są w dwa zamki</t>
  </si>
  <si>
    <t xml:space="preserve">żelbetowe </t>
  </si>
  <si>
    <t>5.</t>
  </si>
  <si>
    <t xml:space="preserve">Szatnie i pomieszczenia magazynowo- garażowe </t>
  </si>
  <si>
    <t>działalność dydaktyczna; magazynowanie drobnego sprzętu</t>
  </si>
  <si>
    <t xml:space="preserve">Gaśnice śniegowe- 1 szt.; kraty na oknach </t>
  </si>
  <si>
    <t>Drzwi zewnętrzne wyposażone są w jeden zamek</t>
  </si>
  <si>
    <t>ok. 100 m budynek szkolny</t>
  </si>
  <si>
    <t xml:space="preserve">cegła </t>
  </si>
  <si>
    <t>6.</t>
  </si>
  <si>
    <t>Pracownia szkolna i kotłownia z zapleczem</t>
  </si>
  <si>
    <t>działalność dydaktyczna i dostawa ciepła i cwu</t>
  </si>
  <si>
    <t>Gaśnice:śniegowe- 1 szt., GP6- 1 szt., koc gaśniczy z tkanin szkolanych ST 206 1 szt.; Rolety na oknach.</t>
  </si>
  <si>
    <t>Drzwi zewnętrzne wyposażone są w dwa zamki w pracowni, po 1 w kotłowni z zapleczem</t>
  </si>
  <si>
    <t>ok. 100 m budynki mieszkalne, budynek szkolny</t>
  </si>
  <si>
    <t>stropodach betonowy prefabrykowany; papa termozgrzewalna</t>
  </si>
  <si>
    <t>przedwojenny</t>
  </si>
  <si>
    <t>2-antywłamaniowe</t>
  </si>
  <si>
    <t>8 km</t>
  </si>
  <si>
    <t>cegła</t>
  </si>
  <si>
    <t>drewno</t>
  </si>
  <si>
    <t>dachówka</t>
  </si>
  <si>
    <t>Budynek szkoły</t>
  </si>
  <si>
    <t>szkoła,pracownie</t>
  </si>
  <si>
    <t>alarm,monitoring, gaśnice,hydranty</t>
  </si>
  <si>
    <t>Sulechów ul. Łączna 1</t>
  </si>
  <si>
    <t>0,8 km</t>
  </si>
  <si>
    <t>0,05 km- domy, bloki mieszkalne</t>
  </si>
  <si>
    <t>beton</t>
  </si>
  <si>
    <t>Budynek gospodarczy</t>
  </si>
  <si>
    <t>papa</t>
  </si>
  <si>
    <t>Szklarnia</t>
  </si>
  <si>
    <t>rozsady</t>
  </si>
  <si>
    <t>brak</t>
  </si>
  <si>
    <t>0,01 km- dom</t>
  </si>
  <si>
    <t>Brama</t>
  </si>
  <si>
    <t>brama</t>
  </si>
  <si>
    <t>kłódka</t>
  </si>
  <si>
    <t>Ogrodzenie żelazne ocynk</t>
  </si>
  <si>
    <t>ogrodzenie</t>
  </si>
  <si>
    <t>0,01 km- domy,bud.mieszk</t>
  </si>
  <si>
    <t>Plac zabaw</t>
  </si>
  <si>
    <t>plac zabaw</t>
  </si>
  <si>
    <t>Budynek internat</t>
  </si>
  <si>
    <t>przedszkole, noclegownia</t>
  </si>
  <si>
    <t>alarm,gaśnice,hydranty</t>
  </si>
  <si>
    <t>Kruszyna 1</t>
  </si>
  <si>
    <t>1 km</t>
  </si>
  <si>
    <t>0,01 km- domy</t>
  </si>
  <si>
    <t>Place i drogi utwardzone</t>
  </si>
  <si>
    <t>użytkowe</t>
  </si>
  <si>
    <t>0,01 km -domy</t>
  </si>
  <si>
    <t xml:space="preserve">Pałac </t>
  </si>
  <si>
    <t>internat dla wychowanków /  biura  administr.</t>
  </si>
  <si>
    <t xml:space="preserve">bud. zabytkowy  1881 r. </t>
  </si>
  <si>
    <t>wejście główne -1 zamek nietypowy , 3 wejścia pozostałe zamki  patentowe</t>
  </si>
  <si>
    <t xml:space="preserve">50 m  mieszkania </t>
  </si>
  <si>
    <t>beton / drzewo</t>
  </si>
  <si>
    <t xml:space="preserve">belki,  blacha </t>
  </si>
  <si>
    <t xml:space="preserve">Szkoła z salą gimnast. , mieszkania , schronisko młodzieżowe </t>
  </si>
  <si>
    <t xml:space="preserve">bud. dydaktyczno - mieszkalny  </t>
  </si>
  <si>
    <t>2 patentowe</t>
  </si>
  <si>
    <t>20 m domy mieszkalne</t>
  </si>
  <si>
    <t xml:space="preserve">beton   </t>
  </si>
  <si>
    <t>belki, dachówka</t>
  </si>
  <si>
    <t xml:space="preserve">Altana Parkowa </t>
  </si>
  <si>
    <t>wolnostojąca na zewnątrz</t>
  </si>
  <si>
    <t xml:space="preserve">50 m  </t>
  </si>
  <si>
    <t>konstr. stalowa</t>
  </si>
  <si>
    <t>stalowa  ,  blacha</t>
  </si>
  <si>
    <t>blacha</t>
  </si>
  <si>
    <t xml:space="preserve">Garaże </t>
  </si>
  <si>
    <t>garaż na samochód służb. ,  oraz przechowywanie rowerów</t>
  </si>
  <si>
    <t xml:space="preserve">kraty , dozór całodobowy </t>
  </si>
  <si>
    <t>Oczyszczalnia  ścieków</t>
  </si>
  <si>
    <t>oczyszczalnia</t>
  </si>
  <si>
    <t xml:space="preserve">ogrodzenie </t>
  </si>
  <si>
    <t xml:space="preserve">50 m   </t>
  </si>
  <si>
    <t>stal</t>
  </si>
  <si>
    <t xml:space="preserve"> </t>
  </si>
  <si>
    <t xml:space="preserve">Stodoła </t>
  </si>
  <si>
    <t xml:space="preserve">garaż dla ciągnika i przyczepy , oraz pomieszcz. magaz. </t>
  </si>
  <si>
    <t xml:space="preserve">dozór </t>
  </si>
  <si>
    <t xml:space="preserve">płyta  falista </t>
  </si>
  <si>
    <t xml:space="preserve">Budynek ogrodnika </t>
  </si>
  <si>
    <t xml:space="preserve">bud. gospodarczy </t>
  </si>
  <si>
    <t xml:space="preserve">patent </t>
  </si>
  <si>
    <t xml:space="preserve">beton </t>
  </si>
  <si>
    <t>belki , dachówka</t>
  </si>
  <si>
    <t>5 km</t>
  </si>
  <si>
    <t>garażowanie samochodu służbowego; w drugim pomieszczeniu znajduje się agregat prądotwórczy; pomiszczenie wielofuncyjne-magazyn.</t>
  </si>
  <si>
    <t>Gaśnica śniegowa 2 szt., izotopowe czujki dymu typu DIO 2193, 1 szt. drzwi drewniane - 1 zamek z wkładką patentową, 3 szt. wrót garażowych stalowych po 1 zamku z wkładką patentową i kłódką.</t>
  </si>
  <si>
    <t xml:space="preserve"> 1 szt. drzwi drewniane - 1 zamek z wkładką patentową, 3 szt. wrót garażowych stalowych po 1 zamku z wkładką patentową i kłódką.</t>
  </si>
  <si>
    <t>Bełcze 19,        66-130 Bojadła</t>
  </si>
  <si>
    <t>300 m zakład produkcyjny,      150 m zabudowania mieszkalne</t>
  </si>
  <si>
    <t>cegła kratówka gr 25 cm, ocieplenie styropian 10 cm, wyprawa elewacyjna -strukturalna</t>
  </si>
  <si>
    <t>stropodach z dźwigarów kratowych drewnianych, od spodu i obłożony plytami kartonowo-gipsowymi typu GKF dwie warstwy na ruszcie z desek</t>
  </si>
  <si>
    <t>dach wykonany z dźwigarów kratowych drewnianych odeskowa-nych (pełne) i przykryte gontem papowym</t>
  </si>
  <si>
    <t>Budynek mieszkalny</t>
  </si>
  <si>
    <t>budynek przeznaczony do pobytu stałego mieszkańców dps, w budynku znajduje się kuchnia, pralnia, kotłownia, biura</t>
  </si>
  <si>
    <t>Izotopowe czujki dymu typu DIO 2193, gaśnice śniegowe - 4 szt., gaśnice proszkowe - 14 szt.,agregat gaśniczy - 1 szt., hydranty - 12 szt., dozór pracowniczy - część doby, krata na okno pomieszczenia kasy, kondygnacja - chroni pomieszczenie,     2 szt. drzwi stalowych po 1 zamku z wkładką patentową, 2 szt., drzwi stalowych przeszklonych -  po 2 zamki z wkładką patentową, 2 szt. drzwi stalowych przeszklonych - po 1 zamku z wkładką patentową</t>
  </si>
  <si>
    <t>2 szt. drzwi stalowych po 1 zamku z wkładką patentową, 2 szt., drzwi stalowych przeszklonych -  po 2 zamki z wkładką patentową, 2 szt. drzwi stalowych przeszklonych - po 1 zamku z wkładką patentową</t>
  </si>
  <si>
    <t>dobudowana część budynku wykonana jest w systemie szkieletowym składającym się z rygli i słupów żelbetowych, jako wypełnienie (ściany osłonowe) zastosowano cegłę kratówkę, ściany piwnic żelbetowe, całość ocieplona styropianem gr 10 cm, wyprawa elewacyjna -tynk strukturalny. Budynek remontowany- mury cegła sylikatowa, ocieplenie styropian 5 cm, tynk strukturalny</t>
  </si>
  <si>
    <t>Cz. Dobudowana płyty stropowe żelbetowe, wielokanałowe; bud. remontowany - plyty WPS na belkach stalowych a nad ostatnią kondygnacją strop drewniany ,</t>
  </si>
  <si>
    <t>bud. dobudowany - stropodach wentylowany z płyt korytkowych na ściankach ażurowych, pokryty papą termozgrzewalną; bud remontowany- więżba dachowa drewniana, pokryta gontem papowym</t>
  </si>
  <si>
    <t>Przydomowa oczyszczalnia ścieków wraz z ogrodzeniem, przepompownią ścieków, rurociągiem tłocznym, ruociągiem doprowadzającym wodę oraz kablami zasilającym i sterowniczym</t>
  </si>
  <si>
    <t xml:space="preserve">oczyszczanie ścieków wytworzonych w dps </t>
  </si>
  <si>
    <t>ogrodzenie z siatki stalowej na słupkach żelbetowych, wysokość ogrodzenia 200 cm, bramka i brama stalowe zamykane na kłódkę patentową,instalacja alarmowania o awarii.</t>
  </si>
  <si>
    <t>dwie kłódki patentowe</t>
  </si>
  <si>
    <t>Bełcze 19,        66-130 Bojadła dz.nr 65, 419, 64/2, 64/3</t>
  </si>
  <si>
    <t>200 m zakład produkcyjny</t>
  </si>
  <si>
    <t xml:space="preserve">Oczyszczalnia zbudowana jest w następujący sposób:w nasypie ziemnym usytuowanych jest 9 okrągłych zbiorników żelbetowych, przekrytych płytami żelbetowymi zaopatrzonymi w włazy żeliwne, w studniach znajdują się pompy zatapialne do przepompowywania ścieków,na nasypie znajduje się rozdzielnica elektryczna, blaszna wiata na pompę i zbiornik na siarczan żelazawy, punkt poboru wody, studzienka pomiarowa, całość ogrodzona płotem z siatki stalowej powlekanej na słupach żelbetowych, brama i bramka stalowe, rurociąg tłoczny, wodociągowy,kabel elektryczny, sterowniczy około 250 mb długości,  </t>
  </si>
  <si>
    <t xml:space="preserve">Budynek warsztat ślusarski </t>
  </si>
  <si>
    <t>magazyn rzezczy uzywanych</t>
  </si>
  <si>
    <t>1 szt gaśnica proszkowa 5kg/ obiekt pilonowany przez portierów całodobowo, drzwi drewniane, zamek patentowy zwykły.</t>
  </si>
  <si>
    <t>Zamek patentowy 1 szt</t>
  </si>
  <si>
    <t>ul. Sulechowska 1; 66-132 Trzebiechów</t>
  </si>
  <si>
    <t>OSP 50m</t>
  </si>
  <si>
    <t>50m urząd gminy, 50 m sklepy i budynki mieszkalne, 100m zakład metalowy</t>
  </si>
  <si>
    <t xml:space="preserve"> parterowy</t>
  </si>
  <si>
    <t>betonowy</t>
  </si>
  <si>
    <t>dachówka cementowa</t>
  </si>
  <si>
    <t>Budynek stolarski</t>
  </si>
  <si>
    <t>warsztat konserwatorów</t>
  </si>
  <si>
    <t>gaśnica proszkowa 5kg/ obiekt pilonowany przez portierów całodobowo drzwi drewniane, zamek patentowy zwykły.</t>
  </si>
  <si>
    <t>drewniany</t>
  </si>
  <si>
    <t xml:space="preserve">Budynek główny </t>
  </si>
  <si>
    <t>Bydnek zamieszkały przez 105 mieszkańców domu z obsługą 63 osobową całodobową.</t>
  </si>
  <si>
    <t>17 szt gaśnic proszkowych, syg.p-poż dźwiękowa, monitorowana przez HERTZ i PSP w Ziel. Górze, i instalacji przyzywowa we wszystkich pokojach i łazienkach, okratowane piwnice i parter, zamki patentowe zwykłe, drzwi drewniane i metalowe, dozór całodobowy -portiernia, sygnalizacja alarmowa (syrena alarmowa OSP z przyciskiem, kraty w oknach piwnicznych.</t>
  </si>
  <si>
    <t>5 szt drzwi wejściowych. 2  drzwi wyposażone w zwłykłe zamki i 3 w zamki patentowe</t>
  </si>
  <si>
    <t>trzy kondygnacje</t>
  </si>
  <si>
    <t>beton 30% drewniany 70%</t>
  </si>
  <si>
    <t>dachówka ceramiczna</t>
  </si>
  <si>
    <t>Budynek pralni</t>
  </si>
  <si>
    <t>Pralnia mechaniczna z obsługą 3 osobową.</t>
  </si>
  <si>
    <t>1 szt gaśnica proszkowa 5kg/ obiekt pilonowany przez portierów całodobowo drzwi aluminiowe częściowo oszklone</t>
  </si>
  <si>
    <t xml:space="preserve">1 zamek patentowy </t>
  </si>
  <si>
    <t>Budynek administracyjno mieszkalny</t>
  </si>
  <si>
    <t>Na parterze znajduja się biura DPS-u, a na I i II pietrze mieszkania zakładowe.</t>
  </si>
  <si>
    <t>gaśnica proszkowa 5kg/ obiekt pilonowany przez portierów całodobowo, piwnice okratowane wysoki parter, zamki patentowe zwykłe, pomieszczenie kasy okno okratowane drzwi obite blachą dwa zamki patentowe, kasa pancerna , kraty w oknach piwnicznych.</t>
  </si>
  <si>
    <t>Biura zamykane drzwiami głównymi z zamkiem patentowym poszczególne biura zamkami patentowymi</t>
  </si>
  <si>
    <t xml:space="preserve"> trzy kondygnacje</t>
  </si>
  <si>
    <t xml:space="preserve">Budynek mieszkalny z portiernią </t>
  </si>
  <si>
    <t>Budynek z 6 mieszkaniami i portiernią.</t>
  </si>
  <si>
    <t>obiekt pilonowany przez portierów całodobowo</t>
  </si>
  <si>
    <t>Portiernia zamykana zamkiem patentowym</t>
  </si>
  <si>
    <t>parterterowy</t>
  </si>
  <si>
    <t>dachówka karpiówka</t>
  </si>
  <si>
    <t>Budynek warszt-garaż mieszkalny</t>
  </si>
  <si>
    <t>Budynek z 2 mieszkaniami i garażem</t>
  </si>
  <si>
    <t>gaśnica proszkowa 5kg/ obiekt pilonowany przez portierów całodobowo, drzwi drewniane , zamki zwykłe patentowe i kłodki w drewnianych drzwiach garażu.</t>
  </si>
  <si>
    <t xml:space="preserve"> jednakondygnacja</t>
  </si>
  <si>
    <t>dachówka ceramoczna</t>
  </si>
  <si>
    <t xml:space="preserve">Łącznik między budynkami </t>
  </si>
  <si>
    <t>Łączy budynek główny z budynkiem administracyjno mieszkalnym.</t>
  </si>
  <si>
    <t>1 szt gaśnica proszkowa 5kg/ obiekt pilonowany przez portierów całodobowo, dwie bramy drewniane przejazdowe nie zamykane.</t>
  </si>
  <si>
    <t>Drzwi zauwane nie zamykane</t>
  </si>
  <si>
    <t>bez stropu</t>
  </si>
  <si>
    <t>Kostnica</t>
  </si>
  <si>
    <t>Mała kapliczka do modlitwy w czasie pogrzebu mieszkańca</t>
  </si>
  <si>
    <t xml:space="preserve">obiekt pilonowany przez portierów całodobowo, drzwi drewniane kłódka zwykła </t>
  </si>
  <si>
    <t xml:space="preserve"> parter</t>
  </si>
  <si>
    <t>cegła - belki</t>
  </si>
  <si>
    <t>nazwa jednostki: Liceum Ogólnokształcące w Sulechowie</t>
  </si>
  <si>
    <t>zajęcia dydaktyczne, wychowawcze, opiekuńcze</t>
  </si>
  <si>
    <t>budynek przedwojenny</t>
  </si>
  <si>
    <t>1 gaśnica1,5 kg CO213BC</t>
  </si>
  <si>
    <t xml:space="preserve">III drzwi z podwójnym zamkiem patentowym  </t>
  </si>
  <si>
    <t>ul. Licealna 10, Sulechów</t>
  </si>
  <si>
    <t>100 m</t>
  </si>
  <si>
    <t>30 m</t>
  </si>
  <si>
    <t>-</t>
  </si>
  <si>
    <t>2/3 budynku podpiwniczone</t>
  </si>
  <si>
    <t>drewniane</t>
  </si>
  <si>
    <t>konstrukcja drewniana</t>
  </si>
  <si>
    <t>1 gaśnica 2 kg GP-2x/NABC</t>
  </si>
  <si>
    <t xml:space="preserve">III drzwi z pojedynczym zamkiem patentowym zamkiem patentowym  </t>
  </si>
  <si>
    <t>ceramiczne</t>
  </si>
  <si>
    <t>9 gaśnic 4 kg GP-4xABC</t>
  </si>
  <si>
    <t>metalowe</t>
  </si>
  <si>
    <t>3 gaśnice 6 kg GP-6xABC</t>
  </si>
  <si>
    <t>1 gaśnica 5 kg CO2 34BC</t>
  </si>
  <si>
    <t>koc gaśniczy</t>
  </si>
  <si>
    <t>alarm</t>
  </si>
  <si>
    <t>ograniczony monitoring</t>
  </si>
  <si>
    <t>kraty na oknach w części piwnicznej</t>
  </si>
  <si>
    <t>Budynek Sali gimnastycznej</t>
  </si>
  <si>
    <t>zajęcia sportowe</t>
  </si>
  <si>
    <t>początek XX wieku</t>
  </si>
  <si>
    <t>hydranty - 4 szt.</t>
  </si>
  <si>
    <t>ul. Żeromskiego 38, Sulechów</t>
  </si>
  <si>
    <t>10% budynku podpiwniczone</t>
  </si>
  <si>
    <t>5 gaśnic 4 kg GP-4xABC</t>
  </si>
  <si>
    <t>I drzwi z zamkiem Gerda</t>
  </si>
  <si>
    <t>pokrycie dachowe bitumiczne</t>
  </si>
  <si>
    <t>1 gaśnice 6 kg GP-6xABC</t>
  </si>
  <si>
    <t>kraty na oknach na parterze</t>
  </si>
  <si>
    <t>Drukarka laserowa Samsung</t>
  </si>
  <si>
    <t xml:space="preserve">Powiatowy Zielonogórski Zarząd Dróg </t>
  </si>
  <si>
    <t>Równiarka drogowa typu SANY</t>
  </si>
  <si>
    <t>Niwelator laserowy</t>
  </si>
  <si>
    <t>Teodolit elektroniczny</t>
  </si>
  <si>
    <t>Frez do niwelowania pni</t>
  </si>
  <si>
    <t xml:space="preserve">sprzet użyczony </t>
  </si>
  <si>
    <t>nazwa jednostki: Dom Pomocy Społecznej w Trzebiechowie</t>
  </si>
  <si>
    <t>Monitor LG 21,5"</t>
  </si>
  <si>
    <t>Telewizor LG 42"</t>
  </si>
  <si>
    <t>Stacja czołowa DVB-T 8 - kanałowa</t>
  </si>
  <si>
    <t>nazwa jednostki: Liceum Ogólnokształcące w Czerwieńsku</t>
  </si>
  <si>
    <t>UPS Ever ECO 1000</t>
  </si>
  <si>
    <t>Górzykowo 1, 66-100 Sulechów</t>
  </si>
  <si>
    <t>Program Windows 7 Home Perm OEM</t>
  </si>
  <si>
    <t>Program Office 2010 dla Użytkowników domowych i Małych firm PKC</t>
  </si>
  <si>
    <t>Notebook Toshiba L750</t>
  </si>
  <si>
    <t>Office 2010 dla Uzytkowników domowych i Małych firm PKC (Notbook)</t>
  </si>
  <si>
    <t>Agregat prądotwórczy FOGO</t>
  </si>
  <si>
    <t>Rejestrator cyfrowy 16 port H264 VODVR 7116 (2 szt.)</t>
  </si>
  <si>
    <t>Rejestrator cyfrowy 16 port H264 VODVR 7116</t>
  </si>
  <si>
    <t>Zestaw PC CENTURION</t>
  </si>
  <si>
    <t>Monitor LCD Benq (12 szt.)</t>
  </si>
  <si>
    <t>Zestaw PC CENTURION  z WiFi (2 szt.)</t>
  </si>
  <si>
    <t>Zestaw PC CENTURION (4 szt.)</t>
  </si>
  <si>
    <t>Zestaw PC PRETOR (6 szt.)</t>
  </si>
  <si>
    <t>Skaner sieciowy  Olivetti z podstawą</t>
  </si>
  <si>
    <t>Sieciowe urządzenie wielofuncyjne Olivetti</t>
  </si>
  <si>
    <t>Urządzenie wielofunkcyjne Konica Minolta</t>
  </si>
  <si>
    <t>Aparat Cyber-shot DSC-HX100</t>
  </si>
  <si>
    <t xml:space="preserve">Urządzenie wielofunkcyjne KYOCERA </t>
  </si>
  <si>
    <t>Urządzenie wielofunkcyjne SHARP</t>
  </si>
  <si>
    <t>Ruter WR842ND x DSL WiFi N300 (2,4 GHz) 1x WAN 4x10</t>
  </si>
  <si>
    <t xml:space="preserve">Doswiatlacz podczerwieni do kamer </t>
  </si>
  <si>
    <t>WBK</t>
  </si>
  <si>
    <t xml:space="preserve">Zasilacz buforowy AD- 155A </t>
  </si>
  <si>
    <t xml:space="preserve">Akumulator 12V 7,2 Ah do rejestratora do kamer </t>
  </si>
  <si>
    <t>UPS ACJ ACP-626  szt 2</t>
  </si>
  <si>
    <t>Drukarka HP ( urzadzenie wielofunkcyjne ) DJ INK.ADV. 5525 ( AS)</t>
  </si>
  <si>
    <t xml:space="preserve">Ruter Asus </t>
  </si>
  <si>
    <t xml:space="preserve">Aparat NIKON COOLPIX s3300 wraz z karta pamieci Flash 4GB </t>
  </si>
  <si>
    <t>Ładowarka  energizer ACCU Reacharge wra z 2 bateriami AAA 9AS)</t>
  </si>
  <si>
    <t>telefon bezprzewodowy KX - tg 2511(MH)</t>
  </si>
  <si>
    <t xml:space="preserve">Dysk zewnetrznny HDD WD passport 1TR 2,5'' wraz z pokrowcem </t>
  </si>
  <si>
    <t xml:space="preserve">Dysk zewnetrznny HDD WD passport 1TR 2,5'' wraz z pokrowcem   </t>
  </si>
  <si>
    <t xml:space="preserve">Dysk zewnetrznny HDD WD 500 Gb Elements wraz z pokrowcem </t>
  </si>
  <si>
    <t xml:space="preserve">Dysk zewnetrznny HDD WD  500 Elements wraz z pokrowcem </t>
  </si>
  <si>
    <t xml:space="preserve">Dysk zewnetrzny WD My Passport Ultra 1TB USB 3.0 Blue </t>
  </si>
  <si>
    <t xml:space="preserve">Zestaw głosnomówiacy Plantronics K100  7 szt </t>
  </si>
  <si>
    <t xml:space="preserve">Razem </t>
  </si>
  <si>
    <t>Odkurzacz nadburtowy do liści ASi6H</t>
  </si>
  <si>
    <t>DAF</t>
  </si>
  <si>
    <t>FA LF66</t>
  </si>
  <si>
    <t>XLRAE55GF0L426040</t>
  </si>
  <si>
    <t>FZI 49419</t>
  </si>
  <si>
    <t>30.04.2014</t>
  </si>
  <si>
    <t>Serwer HP Cg 6300 MTCi5-3470</t>
  </si>
  <si>
    <t>Serwr HP Cg6300 MTC5-3470</t>
  </si>
  <si>
    <t>Skaner A3 kolor</t>
  </si>
  <si>
    <t>Skaner AO36 kolor</t>
  </si>
  <si>
    <t>Monitor LED</t>
  </si>
  <si>
    <t>Kserokopiarka SHARP</t>
  </si>
  <si>
    <r>
      <t xml:space="preserve">(szacunkowa wartość odtworzeniowa)   (3)/ </t>
    </r>
    <r>
      <rPr>
        <b/>
        <i/>
        <sz val="8"/>
        <rFont val="Tahoma"/>
        <family val="2"/>
      </rPr>
      <t>Wartość ks. brutto</t>
    </r>
  </si>
  <si>
    <t>1965 (modernizacja- c.o. i instalacja rekuperacji 2012 ; termomodernizacja- 2014 r.)</t>
  </si>
  <si>
    <t>Drukarka XEPOX</t>
  </si>
  <si>
    <t>Zestaw komputerowy (6 szt. x 3500,-)</t>
  </si>
  <si>
    <t>Drukarka Samsung CLX</t>
  </si>
  <si>
    <t>Zestaw kopmuterowy (9szt. x 500,-)</t>
  </si>
  <si>
    <t>Zestaw komputerowy (7szt. x 785,-)</t>
  </si>
  <si>
    <t>Laptop Dell Inspiron (3szt. x 2500,-)</t>
  </si>
  <si>
    <t>Tablet Goclever</t>
  </si>
  <si>
    <t>Projektor</t>
  </si>
  <si>
    <t>Laptop Asus</t>
  </si>
  <si>
    <t>Laptop Sony</t>
  </si>
  <si>
    <t>Telewizor PHILIPS 42</t>
  </si>
  <si>
    <t>Drukarka Samsunk ML-2156W</t>
  </si>
  <si>
    <t>Telewizor Samsung 39</t>
  </si>
  <si>
    <t>08.03.2005</t>
  </si>
  <si>
    <t>DPS w Trzebiechowie</t>
  </si>
  <si>
    <t>Custom</t>
  </si>
  <si>
    <t>Osobowy</t>
  </si>
  <si>
    <t>WF01XXTTG1EB74469</t>
  </si>
  <si>
    <t>FZ3697F</t>
  </si>
  <si>
    <t>05.12.2014</t>
  </si>
  <si>
    <t>immobiliser</t>
  </si>
  <si>
    <r>
      <t xml:space="preserve">Wykaz sprzętu elektronicznego </t>
    </r>
    <r>
      <rPr>
        <b/>
        <i/>
        <u val="single"/>
        <sz val="9"/>
        <rFont val="Tahoma"/>
        <family val="2"/>
      </rPr>
      <t>stacjonarnego</t>
    </r>
    <r>
      <rPr>
        <b/>
        <i/>
        <sz val="9"/>
        <rFont val="Tahoma"/>
        <family val="2"/>
      </rPr>
      <t xml:space="preserve"> (do 5 lat) - rok 2011 i młodszy</t>
    </r>
  </si>
  <si>
    <t>System kolejkowy</t>
  </si>
  <si>
    <t>Ksero Kyocera M255dn</t>
  </si>
  <si>
    <t>Tablet Lenovo</t>
  </si>
  <si>
    <t>Urządzenie wielofunkcyjne Kyocera Taskalfa 3501i</t>
  </si>
  <si>
    <t xml:space="preserve">Dacia </t>
  </si>
  <si>
    <t>Duster</t>
  </si>
  <si>
    <t>UU1HSDC5G52634304</t>
  </si>
  <si>
    <t>FZI 57770</t>
  </si>
  <si>
    <t xml:space="preserve">samochód osobowy </t>
  </si>
  <si>
    <t>27.04.2015</t>
  </si>
  <si>
    <t xml:space="preserve">brak </t>
  </si>
  <si>
    <t>Ford</t>
  </si>
  <si>
    <t xml:space="preserve">Unikar Transit </t>
  </si>
  <si>
    <t>WF0DXXTTGDFE37169</t>
  </si>
  <si>
    <t>FZI 57744</t>
  </si>
  <si>
    <t xml:space="preserve">samochód ciężarowy </t>
  </si>
  <si>
    <t>05.05.2015</t>
  </si>
  <si>
    <r>
      <t>E</t>
    </r>
    <r>
      <rPr>
        <sz val="8"/>
        <rFont val="Tahoma"/>
        <family val="2"/>
      </rPr>
      <t xml:space="preserve">LEKTRONICZNE ZABEZPIECZENIE Pats-  IMMOBILISER </t>
    </r>
  </si>
  <si>
    <t xml:space="preserve">osobowy cięzarowy </t>
  </si>
  <si>
    <t>********</t>
  </si>
  <si>
    <t>*********</t>
  </si>
  <si>
    <t>*****</t>
  </si>
  <si>
    <t>******</t>
  </si>
  <si>
    <t>*******</t>
  </si>
  <si>
    <t>samochód specjalny wraz z remonterem silnik/palnik</t>
  </si>
  <si>
    <t xml:space="preserve">teknamotor </t>
  </si>
  <si>
    <t>skorpion 160SD</t>
  </si>
  <si>
    <t>SVA130R16ED000212</t>
  </si>
  <si>
    <t>FZI 1G88</t>
  </si>
  <si>
    <t xml:space="preserve">przyczepa specjalna-  rębak do gałezi  160SD </t>
  </si>
  <si>
    <t>Kosiarka bijakowa MAROLIN M600 NH</t>
  </si>
  <si>
    <t>Statyczny dwupłaszczowy zbiornik stalowy (na emulsję) poj. 5tys.litrów</t>
  </si>
  <si>
    <t>Pług odśnieżny typu ROC 95 nr fabr. 33</t>
  </si>
  <si>
    <t>Zbiornik buforowy o pojemności 300 dm3 ( modernizacja kotłowni PZZD )</t>
  </si>
  <si>
    <t>Urzadzenie wielofunkcyjne do modernizacji zieleni (  doczepiana do Zetora ) (2015)</t>
  </si>
  <si>
    <t>Pilarka 372XP  - piła spalinowa nr 10   (RJ) (2015)</t>
  </si>
  <si>
    <t>Podkrzesywarka 327P5X -  piła wysiegnikowa nr 2 (RJ) (2015)</t>
  </si>
  <si>
    <t>Wykaszarka 545RX -  kosa spalinowa nr 12 (2015)</t>
  </si>
  <si>
    <t>Odkurzacz uniwersalny MV3 Karcher</t>
  </si>
  <si>
    <t>Rębak do gałęzi skorpiona 160SD (2014)</t>
  </si>
  <si>
    <t>Kamera przemysłowa VIG 560E Effio (5 sztuk)</t>
  </si>
  <si>
    <t>Kamera przemysłowa VI600 (5 szt)</t>
  </si>
  <si>
    <t xml:space="preserve">klimatyzator 2,5 Kw 4 szt </t>
  </si>
  <si>
    <t xml:space="preserve">klimatyzator 3,5 kw 1 szt </t>
  </si>
  <si>
    <t>Ekspres do kawy Delonghi ECAM 25462S</t>
  </si>
  <si>
    <t>Drukarka OKI C822</t>
  </si>
  <si>
    <t>Telefax Panasonic Laserowy KX-FL613</t>
  </si>
  <si>
    <t>Telefon Panasonic KX-TG1611 (AS)</t>
  </si>
  <si>
    <t xml:space="preserve">Monitor LG 20'' sekretariat </t>
  </si>
  <si>
    <t xml:space="preserve">Ruter asus Wireless AC750 dual Band </t>
  </si>
  <si>
    <t>Drukarka HP ( urzadzenie wielofunkcyjne ) nr 4515 (sekretariat)</t>
  </si>
  <si>
    <t xml:space="preserve">Kamera przemysłowe IPOX VIG600EEffo 6-22 6 szt </t>
  </si>
  <si>
    <t xml:space="preserve">Lampa halogenowa </t>
  </si>
  <si>
    <t xml:space="preserve">ATEN VS Videos Splitter 4 portowy </t>
  </si>
  <si>
    <t xml:space="preserve">Seperator video 6 szt </t>
  </si>
  <si>
    <t>Switch TP- Link TL SG 1005D 5x10/100/1000 Mbps</t>
  </si>
  <si>
    <t>Switch TP- Link TL SG 1008D 8x10/100/1000 Mbps</t>
  </si>
  <si>
    <t>Telefon bezprzewodowy Panasownic KX- TGB210</t>
  </si>
  <si>
    <t>Ładowarka AA-AAA Energizer (AP)</t>
  </si>
  <si>
    <r>
      <t xml:space="preserve">Wykaz sprzętu elektronicznego </t>
    </r>
    <r>
      <rPr>
        <b/>
        <i/>
        <u val="single"/>
        <sz val="9"/>
        <rFont val="Tahoma"/>
        <family val="2"/>
      </rPr>
      <t>przenośnego</t>
    </r>
    <r>
      <rPr>
        <b/>
        <i/>
        <sz val="9"/>
        <rFont val="Tahoma"/>
        <family val="2"/>
      </rPr>
      <t xml:space="preserve"> (do 5 lat) - rok 2011 i młodszy</t>
    </r>
  </si>
  <si>
    <t>Notebook ASUS</t>
  </si>
  <si>
    <t>Notebook ACER Aspire</t>
  </si>
  <si>
    <t>Notebook TOSHIBA</t>
  </si>
  <si>
    <t>7.</t>
  </si>
  <si>
    <t>Laptop Samsung</t>
  </si>
  <si>
    <t>Serwer DELL (komplet)</t>
  </si>
  <si>
    <t>Zestaw komputerowy (20 szt. X 399,00)</t>
  </si>
  <si>
    <t>Zestaw komputerowy (20 szt. X 489,00)</t>
  </si>
  <si>
    <t>Laptop Lenovo  G50-70</t>
  </si>
  <si>
    <t xml:space="preserve">1 gaśnica 2 kg GP-2x/NABC: 1 szt. urządzenie do gaszenia elektroniki UGS2 </t>
  </si>
  <si>
    <t>Wykaz sprzętu elektronicznego stacjonarnego (do lat 5) – rok 2011 i młodszy</t>
  </si>
  <si>
    <t>PROJEKTOR VIVIBRIGHT PLED-S200 SE</t>
  </si>
  <si>
    <t>URZĄDZENIE WIELOFUNKCYJNE SAMSUNG SCX-4833FD</t>
  </si>
  <si>
    <t>URZĄDZENIE WIELOFUNKCYJNE XEROX WORKCENTER 3210</t>
  </si>
  <si>
    <t>KSEROKOPIAREKA KONICA MINOLTA BIZHUB 215</t>
  </si>
  <si>
    <t>DYSK ZEWNĘTRZNY LENOVO</t>
  </si>
  <si>
    <t>KOMPUTER PC A10 CASE LOGIC</t>
  </si>
  <si>
    <t>TABLICZ MULTIMEDIALNA QOMO QWB200 BW (88)</t>
  </si>
  <si>
    <t>Wykaz sprzętu elektronicznego przenośnego ( do lat 5) – rok 2011 i młodszy</t>
  </si>
  <si>
    <r>
      <t>rodzaj wartość;</t>
    </r>
    <r>
      <rPr>
        <sz val="9"/>
        <rFont val="Tahoma"/>
        <family val="2"/>
      </rPr>
      <t xml:space="preserve">                  </t>
    </r>
  </si>
  <si>
    <t>NOTEBOOK DELL L 3540</t>
  </si>
  <si>
    <t>APARAT FOTOGRAFICZNY PANASONIC LUMIX</t>
  </si>
  <si>
    <t>APARAT FOTOGRAFICZNY SONY CYBER SHOT DSC W 810</t>
  </si>
  <si>
    <t>RADIOODTWARZACZ PHILIPS AZ 780</t>
  </si>
  <si>
    <t xml:space="preserve">Projektor OPTOMA </t>
  </si>
  <si>
    <t>Urządzenie wielofunkc.HP Laser</t>
  </si>
  <si>
    <t>475MH</t>
  </si>
  <si>
    <t>FORD FAC</t>
  </si>
  <si>
    <t>TRANSIT CUSTOM-</t>
  </si>
  <si>
    <t>WF01XXTTG1FC70667</t>
  </si>
  <si>
    <t>Rejestrator</t>
  </si>
  <si>
    <t>Dysk sieciowy</t>
  </si>
  <si>
    <t>0,01 km-domy</t>
  </si>
  <si>
    <t>03-03-2015</t>
  </si>
  <si>
    <t>FZ 5605 F</t>
  </si>
  <si>
    <t>Centrala telefoniczna Slican IPL-256 4CO/20A</t>
  </si>
  <si>
    <t>Notebook ASUS R510</t>
  </si>
  <si>
    <t>Budynek"Góral"</t>
  </si>
  <si>
    <t>szkoła</t>
  </si>
  <si>
    <t>gaśnice, czujniki, dozór całodobowy</t>
  </si>
  <si>
    <t>Górzykowo 54</t>
  </si>
  <si>
    <t>0,1 km-dom</t>
  </si>
  <si>
    <t>Budynek"Zacisze"</t>
  </si>
  <si>
    <t>szkoła,internat</t>
  </si>
  <si>
    <t>0,1 km- dom</t>
  </si>
  <si>
    <t>gospodarczy, garaż</t>
  </si>
  <si>
    <t>po 1945 przed 1975</t>
  </si>
  <si>
    <t>dozór całodobowy</t>
  </si>
  <si>
    <t>1-patent</t>
  </si>
  <si>
    <t>0,1 km - dom</t>
  </si>
  <si>
    <t>Budynek mieszkalno-biurowy</t>
  </si>
  <si>
    <t>mieszkanie, biura</t>
  </si>
  <si>
    <t>częściowo</t>
  </si>
  <si>
    <t>Kotłownia</t>
  </si>
  <si>
    <t>kotłownia</t>
  </si>
  <si>
    <t>0,05 km- dom</t>
  </si>
  <si>
    <t>0,01 km-dom</t>
  </si>
  <si>
    <t>8.</t>
  </si>
  <si>
    <t>Nazwa jednostki: Powiatowy Ośrodek Dokumentacji Geodezyjnej i Kartograficznej</t>
  </si>
  <si>
    <t xml:space="preserve">Nazwa jednostki: Powiatowe Centrum Pomocy Rodzinie   </t>
  </si>
  <si>
    <t>Nazwa jednostki: Poradnia Psychologiczno – Pedagogiczna w Sulechowie</t>
  </si>
  <si>
    <t>Nazwa jednostki: Liceum Ogólnokształcące w Sulechowie</t>
  </si>
  <si>
    <t>Nazwa jednostki: LO w Czerwieńsku</t>
  </si>
  <si>
    <t>Nazwa jednostki: Specjalny Ośrodek Szkolno – Wychowawczy Sulechów</t>
  </si>
  <si>
    <t>Nazwa jednostki: Zespół Szkół Specjalnych przy Centrum Leczenia Dzieci i Młodzieży w Zaborze</t>
  </si>
  <si>
    <t>Nazwa jednostki: Młodzieżowy Ośrodek Socjoterapii</t>
  </si>
  <si>
    <t>Nazwa jednostki: Dom Pomocy Społecznej Trzebiechów</t>
  </si>
  <si>
    <t>Urzadzenie wielofukncyjne Canon i-Sensys</t>
  </si>
  <si>
    <t>Drukarka HP (urządzenie wielofunkcyjne) A9T81C Deskjet ink. A 3310 (J. Judziński sekcja techniczna)</t>
  </si>
  <si>
    <t>Monitor LG 29'' TV (kotłownia)</t>
  </si>
  <si>
    <t>Antena DVB-T (kotłownia)</t>
  </si>
  <si>
    <t>Maszt antenowy (kotłownia)</t>
  </si>
  <si>
    <t>Klawiatura bezprzewodowa Logitech K270 (AS)</t>
  </si>
  <si>
    <t>Klawiatura bezprzewodowa Logitech K270 (MK)</t>
  </si>
  <si>
    <t>Komputer A. Stelmasik wraz z Windows 7</t>
  </si>
  <si>
    <t>Komputer (J. Judziński) wraz z Windows 7</t>
  </si>
  <si>
    <t>Komputer (M. Heyduk) wraz z Windows 7</t>
  </si>
  <si>
    <t>Komputer (A. Chełska) wraz z Windows 7</t>
  </si>
  <si>
    <t>Komputer (A. Piotrowska) wraz z Windows 7</t>
  </si>
  <si>
    <t>Komputer MK</t>
  </si>
  <si>
    <t>Windows 7 Home Premium OEM (MK)</t>
  </si>
  <si>
    <t>MS Office 2013 PKC (MK)</t>
  </si>
  <si>
    <t>Monitor Asus 19'' VB199T (AS) + kabel DVI-D</t>
  </si>
  <si>
    <t>Monitor Asus 19'' VB199T (MK)</t>
  </si>
  <si>
    <t>Monitor Asus 19'' VB199T (ACh)</t>
  </si>
  <si>
    <t>Monitor Asus 19'' VB199T (MH)</t>
  </si>
  <si>
    <t>klimatyzator 2 szt  (2015)</t>
  </si>
  <si>
    <t xml:space="preserve">WBK </t>
  </si>
  <si>
    <t xml:space="preserve">Drukarka Laserowa HP P1102 </t>
  </si>
  <si>
    <t xml:space="preserve">Konwektor przenosny 3 szt. </t>
  </si>
  <si>
    <t xml:space="preserve">Ładowarka energizer AA wraz z dwoma akumulatorkami 2 szt. </t>
  </si>
  <si>
    <t>Aparata fotograficzny NICON coolix P520+ karta pamieci SD Kingston 8 GB ( AS)</t>
  </si>
  <si>
    <t>Ładowarka AA-AAA GP 420 (AS)</t>
  </si>
  <si>
    <t>Mysz Logitech M185 (AS)</t>
  </si>
  <si>
    <t>Wykaszarka 545RX -  kosa spalinowa  (2015)</t>
  </si>
  <si>
    <t>Dmuchawa 125BVX (2016)</t>
  </si>
  <si>
    <t>Pilarka 372XP</t>
  </si>
  <si>
    <t>Pilarka spalinowa 560XP</t>
  </si>
  <si>
    <t xml:space="preserve">Podkrzesywarka 327P5X </t>
  </si>
  <si>
    <t>Wykaszarka 545RX</t>
  </si>
  <si>
    <t>Kosiarka LC348V</t>
  </si>
  <si>
    <t>Dmuchawa 525BX</t>
  </si>
  <si>
    <t>Kosiarka LB155S</t>
  </si>
  <si>
    <t>Dmuchawa 125BVX</t>
  </si>
  <si>
    <t xml:space="preserve">RAZEM </t>
  </si>
  <si>
    <t xml:space="preserve">10845 km </t>
  </si>
  <si>
    <t xml:space="preserve">6975 km </t>
  </si>
  <si>
    <t>5419 Mth</t>
  </si>
  <si>
    <t xml:space="preserve">246431 km </t>
  </si>
  <si>
    <t xml:space="preserve">97608 km </t>
  </si>
  <si>
    <t xml:space="preserve">131613 km </t>
  </si>
  <si>
    <t xml:space="preserve">5422 mth </t>
  </si>
  <si>
    <t xml:space="preserve">723110 km </t>
  </si>
  <si>
    <t xml:space="preserve">5338 mth </t>
  </si>
  <si>
    <t xml:space="preserve">11113 km </t>
  </si>
  <si>
    <t>23.12.2014</t>
  </si>
  <si>
    <t>Skaner A3 OpticPro A 320</t>
  </si>
  <si>
    <t>9.</t>
  </si>
  <si>
    <t>10.</t>
  </si>
  <si>
    <t>11.</t>
  </si>
  <si>
    <t>12.</t>
  </si>
  <si>
    <t>Urzadzenie wielofunkcyjne</t>
  </si>
  <si>
    <t>Nazwa jednostki: Powiatowe Centrum Pomocy Rodzinie  w Zielonej Górze</t>
  </si>
  <si>
    <t>OPEL</t>
  </si>
  <si>
    <t>ZAFIRA</t>
  </si>
  <si>
    <t>WOLOAHM759GO28911</t>
  </si>
  <si>
    <t>FZ 74665</t>
  </si>
  <si>
    <t>OSOBOWY</t>
  </si>
  <si>
    <t>1598CCM</t>
  </si>
  <si>
    <t>25.11.2008</t>
  </si>
  <si>
    <t>immobilizer</t>
  </si>
  <si>
    <t>Komputer stacjonarny</t>
  </si>
  <si>
    <t>FORD</t>
  </si>
  <si>
    <t>WF01XXTTG1EB73108</t>
  </si>
  <si>
    <t>FZI 52818</t>
  </si>
  <si>
    <t>750 kg</t>
  </si>
  <si>
    <t>27.10.2014</t>
  </si>
  <si>
    <t>radio</t>
  </si>
  <si>
    <t>Nazwa jednostki Centrum Kształcenia Ustawicznego w Sulechowie</t>
  </si>
  <si>
    <t>Komputer Dell z zasilaczem  i oprogramowaniem</t>
  </si>
  <si>
    <t>Komputer   (6szt.x 345,00)</t>
  </si>
  <si>
    <t>Projektor Epson (2szt.x 1485,22; 2  szt.x  1485,23)</t>
  </si>
  <si>
    <t>Nazwa jednostki: CKU w Sulechowie</t>
  </si>
  <si>
    <t>PROJEKTOR VIVITEK DX 881ST PLUS UCHWYT</t>
  </si>
  <si>
    <t>PODŚWIETLANA TABLICA OKULISTYCZNA Z PILOTEM</t>
  </si>
  <si>
    <t>LAPTOP DELL 5558</t>
  </si>
  <si>
    <t>NOTEBOOK LENOVO G-50-30</t>
  </si>
  <si>
    <t>EMWAVE2 - BIOFEEDBLACK HRV</t>
  </si>
  <si>
    <t>wr</t>
  </si>
  <si>
    <t>Projektor Multi</t>
  </si>
  <si>
    <t>Urządzenie wielofunkcyjne</t>
  </si>
  <si>
    <t>Aparat fotograficzny</t>
  </si>
  <si>
    <t>ul.Pałacowa 1 w Przytoku</t>
  </si>
  <si>
    <t>ul.Pałacowa 2 w Przytoku</t>
  </si>
  <si>
    <t>Drukarka EPSON</t>
  </si>
  <si>
    <t>Drukarka Laserjet</t>
  </si>
  <si>
    <t>Urządzenie wielofunkcyjne HP</t>
  </si>
  <si>
    <t>Projektor EB-W31</t>
  </si>
  <si>
    <t>Kserokopiarka Toshiba</t>
  </si>
  <si>
    <t>Laptop Lenovo</t>
  </si>
  <si>
    <t>Laptop HP</t>
  </si>
  <si>
    <t xml:space="preserve">Kserokopiarka TOSHIBA e-studio 2006 </t>
  </si>
  <si>
    <t>wykaz sprzętu elektronicznego przenośnego (do pięciu lat) rok 2011 i młodszy</t>
  </si>
  <si>
    <t>Kamera Panasonik</t>
  </si>
  <si>
    <t>VW</t>
  </si>
  <si>
    <t>PEUGEOT  307</t>
  </si>
  <si>
    <t>Aparat fotograficzny Coolpix</t>
  </si>
  <si>
    <t>Drukarka - Urzadzenie wielofunkcyjne Brother</t>
  </si>
  <si>
    <t>Ekspres do kawy Delonghi</t>
  </si>
  <si>
    <t xml:space="preserve">Komputer Intel </t>
  </si>
  <si>
    <t>Komputer stacjonarny Tracer</t>
  </si>
  <si>
    <t>Monitor AOC</t>
  </si>
  <si>
    <t>Monitor Asus</t>
  </si>
  <si>
    <t>Monitor ASUS</t>
  </si>
  <si>
    <t>Pompa Einhell</t>
  </si>
  <si>
    <t>Telefax Panasonic</t>
  </si>
  <si>
    <t>Telewizor Skymaster</t>
  </si>
  <si>
    <t>Projektor LED UC 40</t>
  </si>
  <si>
    <t>Telewizor LG</t>
  </si>
  <si>
    <t>Telewizor Toshiba</t>
  </si>
  <si>
    <t>Zamrażarka Electrolux</t>
  </si>
  <si>
    <t>Młot wiertarka</t>
  </si>
  <si>
    <t>Wiertarka udarowa Makita</t>
  </si>
  <si>
    <t>Wiertarko-wkrętarka</t>
  </si>
  <si>
    <t>Suma Ubezpieczenia po przeliczenie wg rzeczywistej</t>
  </si>
  <si>
    <t xml:space="preserve">Suma Ubezpieczenia </t>
  </si>
  <si>
    <t>Suma Ubezpieczenia po przeliczeniu</t>
  </si>
  <si>
    <t xml:space="preserve">wariant ASS </t>
  </si>
  <si>
    <t>R</t>
  </si>
  <si>
    <t>P</t>
  </si>
  <si>
    <t>15.01.2017</t>
  </si>
  <si>
    <t>14.01.2020</t>
  </si>
  <si>
    <t>16.10.2017</t>
  </si>
  <si>
    <t>nazwa jednostki: CKU w Sulechowie</t>
  </si>
  <si>
    <r>
      <t>(szacun-kowa wartość odtworze-niowa) /</t>
    </r>
    <r>
      <rPr>
        <sz val="8"/>
        <rFont val="Tahoma"/>
        <family val="2"/>
      </rPr>
      <t>ks. Brutto</t>
    </r>
  </si>
  <si>
    <t xml:space="preserve">(szacun-kowa wartość odtworzeniowa)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</si>
</sst>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/mm/yyyy"/>
    <numFmt numFmtId="169" formatCode="_-* #,##0.00&quot; zł&quot;_-;\-* #,##0.00&quot; zł&quot;_-;_-* \-??&quot; zł&quot;_-;_-@_-"/>
    <numFmt numFmtId="170" formatCode="#,##0.00&quot; zł&quot;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Verdana"/>
      <family val="2"/>
    </font>
    <font>
      <sz val="8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9"/>
      <name val="Arial"/>
      <family val="2"/>
    </font>
    <font>
      <vertAlign val="superscript"/>
      <sz val="9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7"/>
      <name val="Tahoma"/>
      <family val="2"/>
    </font>
    <font>
      <b/>
      <i/>
      <sz val="9"/>
      <name val="Tahoma"/>
      <family val="2"/>
    </font>
    <font>
      <b/>
      <i/>
      <u val="single"/>
      <sz val="9"/>
      <name val="Tahoma"/>
      <family val="2"/>
    </font>
    <font>
      <i/>
      <sz val="10"/>
      <name val="Century Gothic"/>
      <family val="2"/>
    </font>
    <font>
      <sz val="7"/>
      <name val="Verdana"/>
      <family val="2"/>
    </font>
    <font>
      <b/>
      <i/>
      <u val="single"/>
      <sz val="8"/>
      <name val="Verdana"/>
      <family val="2"/>
    </font>
    <font>
      <b/>
      <i/>
      <sz val="10"/>
      <name val="Tahoma"/>
      <family val="2"/>
    </font>
    <font>
      <sz val="9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b/>
      <i/>
      <sz val="8"/>
      <name val="Tahoma"/>
      <family val="2"/>
    </font>
    <font>
      <i/>
      <sz val="7"/>
      <name val="Verdana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i/>
      <sz val="9"/>
      <color indexed="12"/>
      <name val="Tahoma"/>
      <family val="2"/>
    </font>
    <font>
      <b/>
      <i/>
      <sz val="10"/>
      <name val="Century Gothic"/>
      <family val="2"/>
    </font>
    <font>
      <b/>
      <sz val="11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1"/>
      <name val="Century Gothic"/>
      <family val="2"/>
    </font>
    <font>
      <b/>
      <i/>
      <sz val="12"/>
      <color indexed="10"/>
      <name val="Tahoma"/>
      <family val="2"/>
    </font>
    <font>
      <b/>
      <i/>
      <sz val="12"/>
      <color rgb="FFFF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10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ill="1" applyAlignment="1">
      <alignment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vertical="center" wrapText="1"/>
    </xf>
    <xf numFmtId="0" fontId="35" fillId="24" borderId="11" xfId="0" applyFont="1" applyFill="1" applyBorder="1" applyAlignment="1">
      <alignment/>
    </xf>
    <xf numFmtId="0" fontId="40" fillId="24" borderId="12" xfId="0" applyFont="1" applyFill="1" applyBorder="1" applyAlignment="1">
      <alignment/>
    </xf>
    <xf numFmtId="0" fontId="40" fillId="24" borderId="13" xfId="0" applyFont="1" applyFill="1" applyBorder="1" applyAlignment="1">
      <alignment/>
    </xf>
    <xf numFmtId="0" fontId="39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37" fillId="24" borderId="14" xfId="0" applyFont="1" applyFill="1" applyBorder="1" applyAlignment="1">
      <alignment vertical="center" wrapText="1"/>
    </xf>
    <xf numFmtId="4" fontId="38" fillId="24" borderId="14" xfId="0" applyNumberFormat="1" applyFont="1" applyFill="1" applyBorder="1" applyAlignment="1">
      <alignment vertical="center" wrapText="1"/>
    </xf>
    <xf numFmtId="0" fontId="37" fillId="24" borderId="0" xfId="0" applyFont="1" applyFill="1" applyAlignment="1">
      <alignment/>
    </xf>
    <xf numFmtId="0" fontId="37" fillId="24" borderId="10" xfId="0" applyFont="1" applyFill="1" applyBorder="1" applyAlignment="1">
      <alignment vertical="center" wrapText="1"/>
    </xf>
    <xf numFmtId="0" fontId="40" fillId="24" borderId="0" xfId="0" applyFont="1" applyFill="1" applyAlignment="1">
      <alignment/>
    </xf>
    <xf numFmtId="0" fontId="45" fillId="24" borderId="10" xfId="0" applyFont="1" applyFill="1" applyBorder="1" applyAlignment="1">
      <alignment horizontal="center" vertical="center"/>
    </xf>
    <xf numFmtId="0" fontId="37" fillId="24" borderId="0" xfId="0" applyFont="1" applyFill="1" applyAlignment="1">
      <alignment/>
    </xf>
    <xf numFmtId="49" fontId="37" fillId="24" borderId="0" xfId="0" applyNumberFormat="1" applyFont="1" applyFill="1" applyAlignment="1">
      <alignment/>
    </xf>
    <xf numFmtId="49" fontId="37" fillId="24" borderId="0" xfId="0" applyNumberFormat="1" applyFont="1" applyFill="1" applyAlignment="1">
      <alignment horizontal="center"/>
    </xf>
    <xf numFmtId="49" fontId="38" fillId="24" borderId="0" xfId="0" applyNumberFormat="1" applyFont="1" applyFill="1" applyAlignment="1">
      <alignment horizontal="right"/>
    </xf>
    <xf numFmtId="0" fontId="21" fillId="24" borderId="0" xfId="0" applyFont="1" applyFill="1" applyAlignment="1">
      <alignment/>
    </xf>
    <xf numFmtId="0" fontId="37" fillId="24" borderId="0" xfId="0" applyFont="1" applyFill="1" applyAlignment="1">
      <alignment wrapText="1"/>
    </xf>
    <xf numFmtId="0" fontId="37" fillId="24" borderId="0" xfId="0" applyFont="1" applyFill="1" applyAlignment="1">
      <alignment horizontal="center" wrapText="1"/>
    </xf>
    <xf numFmtId="0" fontId="21" fillId="24" borderId="0" xfId="0" applyFont="1" applyFill="1" applyAlignment="1">
      <alignment wrapText="1"/>
    </xf>
    <xf numFmtId="0" fontId="43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vertical="center" wrapText="1"/>
    </xf>
    <xf numFmtId="0" fontId="39" fillId="24" borderId="0" xfId="0" applyFont="1" applyFill="1" applyBorder="1" applyAlignment="1">
      <alignment vertical="center" wrapText="1"/>
    </xf>
    <xf numFmtId="0" fontId="39" fillId="24" borderId="0" xfId="0" applyFont="1" applyFill="1" applyBorder="1" applyAlignment="1">
      <alignment/>
    </xf>
    <xf numFmtId="0" fontId="46" fillId="24" borderId="10" xfId="0" applyFont="1" applyFill="1" applyBorder="1" applyAlignment="1">
      <alignment vertical="center" wrapText="1"/>
    </xf>
    <xf numFmtId="0" fontId="45" fillId="24" borderId="14" xfId="0" applyFont="1" applyFill="1" applyBorder="1" applyAlignment="1">
      <alignment vertical="center" wrapText="1"/>
    </xf>
    <xf numFmtId="4" fontId="46" fillId="24" borderId="14" xfId="0" applyNumberFormat="1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60" fillId="24" borderId="0" xfId="0" applyFont="1" applyFill="1" applyAlignment="1">
      <alignment wrapText="1"/>
    </xf>
    <xf numFmtId="0" fontId="60" fillId="24" borderId="0" xfId="0" applyFont="1" applyFill="1" applyAlignment="1">
      <alignment horizontal="center" wrapText="1"/>
    </xf>
    <xf numFmtId="0" fontId="41" fillId="24" borderId="11" xfId="0" applyFont="1" applyFill="1" applyBorder="1" applyAlignment="1">
      <alignment horizontal="right"/>
    </xf>
    <xf numFmtId="0" fontId="45" fillId="24" borderId="14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 wrapText="1"/>
    </xf>
    <xf numFmtId="0" fontId="37" fillId="24" borderId="16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vertical="top" wrapText="1"/>
    </xf>
    <xf numFmtId="0" fontId="51" fillId="24" borderId="18" xfId="0" applyFont="1" applyFill="1" applyBorder="1" applyAlignment="1">
      <alignment vertical="top" wrapText="1"/>
    </xf>
    <xf numFmtId="0" fontId="51" fillId="24" borderId="16" xfId="0" applyFont="1" applyFill="1" applyBorder="1" applyAlignment="1">
      <alignment vertical="top" wrapText="1"/>
    </xf>
    <xf numFmtId="0" fontId="37" fillId="24" borderId="16" xfId="0" applyFont="1" applyFill="1" applyBorder="1" applyAlignment="1">
      <alignment vertical="center" wrapText="1"/>
    </xf>
    <xf numFmtId="0" fontId="38" fillId="24" borderId="10" xfId="0" applyFont="1" applyFill="1" applyBorder="1" applyAlignment="1">
      <alignment vertical="center" wrapText="1"/>
    </xf>
    <xf numFmtId="0" fontId="38" fillId="24" borderId="16" xfId="0" applyFont="1" applyFill="1" applyBorder="1" applyAlignment="1">
      <alignment vertical="center" wrapText="1"/>
    </xf>
    <xf numFmtId="0" fontId="51" fillId="24" borderId="16" xfId="0" applyFont="1" applyFill="1" applyBorder="1" applyAlignment="1">
      <alignment horizontal="left" vertical="top" wrapText="1"/>
    </xf>
    <xf numFmtId="0" fontId="37" fillId="24" borderId="16" xfId="0" applyFont="1" applyFill="1" applyBorder="1" applyAlignment="1">
      <alignment/>
    </xf>
    <xf numFmtId="0" fontId="37" fillId="24" borderId="16" xfId="0" applyFont="1" applyFill="1" applyBorder="1" applyAlignment="1">
      <alignment vertical="top" wrapText="1"/>
    </xf>
    <xf numFmtId="4" fontId="37" fillId="24" borderId="16" xfId="0" applyNumberFormat="1" applyFont="1" applyFill="1" applyBorder="1" applyAlignment="1">
      <alignment/>
    </xf>
    <xf numFmtId="0" fontId="38" fillId="24" borderId="19" xfId="0" applyFont="1" applyFill="1" applyBorder="1" applyAlignment="1">
      <alignment vertical="center" wrapText="1"/>
    </xf>
    <xf numFmtId="0" fontId="38" fillId="24" borderId="20" xfId="0" applyFont="1" applyFill="1" applyBorder="1" applyAlignment="1">
      <alignment vertical="center" wrapText="1"/>
    </xf>
    <xf numFmtId="0" fontId="37" fillId="24" borderId="20" xfId="0" applyFont="1" applyFill="1" applyBorder="1" applyAlignment="1">
      <alignment vertical="center" wrapText="1"/>
    </xf>
    <xf numFmtId="0" fontId="37" fillId="24" borderId="20" xfId="0" applyFont="1" applyFill="1" applyBorder="1" applyAlignment="1">
      <alignment/>
    </xf>
    <xf numFmtId="0" fontId="37" fillId="24" borderId="18" xfId="0" applyFont="1" applyFill="1" applyBorder="1" applyAlignment="1">
      <alignment/>
    </xf>
    <xf numFmtId="4" fontId="43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39" fillId="24" borderId="0" xfId="0" applyFont="1" applyFill="1" applyAlignment="1">
      <alignment vertical="center"/>
    </xf>
    <xf numFmtId="0" fontId="42" fillId="24" borderId="0" xfId="0" applyFont="1" applyFill="1" applyBorder="1" applyAlignment="1">
      <alignment horizontal="right" vertical="center"/>
    </xf>
    <xf numFmtId="3" fontId="39" fillId="24" borderId="10" xfId="0" applyNumberFormat="1" applyFont="1" applyFill="1" applyBorder="1" applyAlignment="1">
      <alignment horizontal="center" vertical="center" wrapText="1"/>
    </xf>
    <xf numFmtId="14" fontId="39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0" fontId="39" fillId="24" borderId="14" xfId="0" applyFont="1" applyFill="1" applyBorder="1" applyAlignment="1">
      <alignment horizontal="center" vertical="center"/>
    </xf>
    <xf numFmtId="2" fontId="39" fillId="24" borderId="14" xfId="0" applyNumberFormat="1" applyFont="1" applyFill="1" applyBorder="1" applyAlignment="1">
      <alignment horizontal="center" vertical="center" wrapText="1"/>
    </xf>
    <xf numFmtId="14" fontId="39" fillId="24" borderId="14" xfId="0" applyNumberFormat="1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/>
    </xf>
    <xf numFmtId="2" fontId="39" fillId="24" borderId="10" xfId="0" applyNumberFormat="1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vertical="center"/>
    </xf>
    <xf numFmtId="0" fontId="55" fillId="24" borderId="0" xfId="0" applyFont="1" applyFill="1" applyAlignment="1">
      <alignment vertical="center"/>
    </xf>
    <xf numFmtId="0" fontId="56" fillId="24" borderId="0" xfId="0" applyFont="1" applyFill="1" applyAlignment="1">
      <alignment/>
    </xf>
    <xf numFmtId="0" fontId="55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24" xfId="0" applyFont="1" applyFill="1" applyBorder="1" applyAlignment="1">
      <alignment horizontal="center" vertical="center" wrapText="1"/>
    </xf>
    <xf numFmtId="0" fontId="44" fillId="24" borderId="25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vertical="center" wrapText="1"/>
    </xf>
    <xf numFmtId="0" fontId="45" fillId="24" borderId="0" xfId="0" applyFont="1" applyFill="1" applyAlignment="1">
      <alignment/>
    </xf>
    <xf numFmtId="0" fontId="45" fillId="24" borderId="0" xfId="0" applyFont="1" applyFill="1" applyAlignment="1">
      <alignment horizontal="center"/>
    </xf>
    <xf numFmtId="0" fontId="45" fillId="24" borderId="10" xfId="0" applyFont="1" applyFill="1" applyBorder="1" applyAlignment="1">
      <alignment/>
    </xf>
    <xf numFmtId="0" fontId="45" fillId="24" borderId="10" xfId="0" applyFont="1" applyFill="1" applyBorder="1" applyAlignment="1">
      <alignment horizontal="center"/>
    </xf>
    <xf numFmtId="0" fontId="45" fillId="24" borderId="10" xfId="0" applyFont="1" applyFill="1" applyBorder="1" applyAlignment="1">
      <alignment wrapText="1"/>
    </xf>
    <xf numFmtId="0" fontId="45" fillId="24" borderId="10" xfId="0" applyFont="1" applyFill="1" applyBorder="1" applyAlignment="1">
      <alignment horizontal="center" wrapText="1"/>
    </xf>
    <xf numFmtId="4" fontId="45" fillId="24" borderId="10" xfId="0" applyNumberFormat="1" applyFont="1" applyFill="1" applyBorder="1" applyAlignment="1">
      <alignment vertical="center" wrapText="1"/>
    </xf>
    <xf numFmtId="0" fontId="45" fillId="24" borderId="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vertical="center" wrapText="1"/>
    </xf>
    <xf numFmtId="0" fontId="45" fillId="24" borderId="0" xfId="0" applyFont="1" applyFill="1" applyBorder="1" applyAlignment="1">
      <alignment vertical="center" wrapText="1"/>
    </xf>
    <xf numFmtId="0" fontId="35" fillId="24" borderId="12" xfId="0" applyFont="1" applyFill="1" applyBorder="1" applyAlignment="1">
      <alignment/>
    </xf>
    <xf numFmtId="0" fontId="33" fillId="24" borderId="0" xfId="0" applyFont="1" applyFill="1" applyAlignment="1">
      <alignment vertical="center"/>
    </xf>
    <xf numFmtId="0" fontId="31" fillId="24" borderId="0" xfId="0" applyFont="1" applyFill="1" applyAlignment="1">
      <alignment/>
    </xf>
    <xf numFmtId="0" fontId="40" fillId="24" borderId="26" xfId="0" applyFont="1" applyFill="1" applyBorder="1" applyAlignment="1">
      <alignment/>
    </xf>
    <xf numFmtId="0" fontId="58" fillId="24" borderId="0" xfId="0" applyFont="1" applyFill="1" applyAlignment="1">
      <alignment/>
    </xf>
    <xf numFmtId="0" fontId="58" fillId="24" borderId="0" xfId="0" applyFont="1" applyFill="1" applyAlignment="1">
      <alignment horizontal="center"/>
    </xf>
    <xf numFmtId="0" fontId="45" fillId="24" borderId="14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9" fontId="25" fillId="24" borderId="0" xfId="0" applyNumberFormat="1" applyFont="1" applyFill="1" applyAlignment="1">
      <alignment/>
    </xf>
    <xf numFmtId="0" fontId="54" fillId="24" borderId="0" xfId="0" applyFont="1" applyFill="1" applyAlignment="1">
      <alignment/>
    </xf>
    <xf numFmtId="0" fontId="45" fillId="24" borderId="16" xfId="0" applyFont="1" applyFill="1" applyBorder="1" applyAlignment="1">
      <alignment vertical="center" wrapText="1"/>
    </xf>
    <xf numFmtId="0" fontId="45" fillId="24" borderId="27" xfId="0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/>
    </xf>
    <xf numFmtId="0" fontId="41" fillId="24" borderId="12" xfId="0" applyFont="1" applyFill="1" applyBorder="1" applyAlignment="1">
      <alignment horizontal="right"/>
    </xf>
    <xf numFmtId="0" fontId="50" fillId="24" borderId="0" xfId="0" applyFont="1" applyFill="1" applyAlignment="1">
      <alignment/>
    </xf>
    <xf numFmtId="0" fontId="37" fillId="24" borderId="28" xfId="0" applyFont="1" applyFill="1" applyBorder="1" applyAlignment="1">
      <alignment horizontal="left" vertical="top" wrapText="1"/>
    </xf>
    <xf numFmtId="0" fontId="37" fillId="24" borderId="14" xfId="0" applyFont="1" applyFill="1" applyBorder="1" applyAlignment="1">
      <alignment horizontal="left" vertical="top" wrapText="1"/>
    </xf>
    <xf numFmtId="4" fontId="38" fillId="24" borderId="14" xfId="0" applyNumberFormat="1" applyFont="1" applyFill="1" applyBorder="1" applyAlignment="1">
      <alignment horizontal="left" vertical="top" wrapText="1"/>
    </xf>
    <xf numFmtId="4" fontId="37" fillId="24" borderId="14" xfId="0" applyNumberFormat="1" applyFont="1" applyFill="1" applyBorder="1" applyAlignment="1">
      <alignment horizontal="left" vertical="top" wrapText="1"/>
    </xf>
    <xf numFmtId="0" fontId="37" fillId="24" borderId="29" xfId="0" applyFont="1" applyFill="1" applyBorder="1" applyAlignment="1">
      <alignment horizontal="left" vertical="top" wrapText="1"/>
    </xf>
    <xf numFmtId="0" fontId="37" fillId="24" borderId="10" xfId="0" applyFont="1" applyFill="1" applyBorder="1" applyAlignment="1">
      <alignment horizontal="left" vertical="top" wrapText="1"/>
    </xf>
    <xf numFmtId="0" fontId="37" fillId="24" borderId="10" xfId="0" applyFont="1" applyFill="1" applyBorder="1" applyAlignment="1">
      <alignment horizontal="right" vertical="top" wrapText="1"/>
    </xf>
    <xf numFmtId="0" fontId="38" fillId="24" borderId="10" xfId="0" applyFont="1" applyFill="1" applyBorder="1" applyAlignment="1">
      <alignment horizontal="left" vertical="top" wrapText="1"/>
    </xf>
    <xf numFmtId="4" fontId="37" fillId="24" borderId="10" xfId="0" applyNumberFormat="1" applyFont="1" applyFill="1" applyBorder="1" applyAlignment="1">
      <alignment horizontal="left" vertical="top" wrapText="1"/>
    </xf>
    <xf numFmtId="0" fontId="39" fillId="24" borderId="10" xfId="0" applyFont="1" applyFill="1" applyBorder="1" applyAlignment="1">
      <alignment/>
    </xf>
    <xf numFmtId="0" fontId="41" fillId="24" borderId="10" xfId="0" applyFont="1" applyFill="1" applyBorder="1" applyAlignment="1">
      <alignment horizontal="right"/>
    </xf>
    <xf numFmtId="0" fontId="32" fillId="24" borderId="0" xfId="0" applyFont="1" applyFill="1" applyAlignment="1">
      <alignment/>
    </xf>
    <xf numFmtId="4" fontId="46" fillId="24" borderId="14" xfId="0" applyNumberFormat="1" applyFont="1" applyFill="1" applyBorder="1" applyAlignment="1">
      <alignment horizontal="center" vertical="center" wrapText="1"/>
    </xf>
    <xf numFmtId="4" fontId="44" fillId="24" borderId="10" xfId="0" applyNumberFormat="1" applyFont="1" applyFill="1" applyBorder="1" applyAlignment="1">
      <alignment horizontal="center" vertical="center"/>
    </xf>
    <xf numFmtId="0" fontId="47" fillId="24" borderId="0" xfId="0" applyFont="1" applyFill="1" applyAlignment="1">
      <alignment/>
    </xf>
    <xf numFmtId="0" fontId="38" fillId="24" borderId="24" xfId="0" applyFont="1" applyFill="1" applyBorder="1" applyAlignment="1">
      <alignment vertical="center" wrapText="1"/>
    </xf>
    <xf numFmtId="0" fontId="37" fillId="24" borderId="24" xfId="0" applyFont="1" applyFill="1" applyBorder="1" applyAlignment="1">
      <alignment vertical="center" wrapText="1"/>
    </xf>
    <xf numFmtId="0" fontId="37" fillId="24" borderId="24" xfId="0" applyFont="1" applyFill="1" applyBorder="1" applyAlignment="1">
      <alignment wrapText="1"/>
    </xf>
    <xf numFmtId="4" fontId="36" fillId="24" borderId="30" xfId="0" applyNumberFormat="1" applyFont="1" applyFill="1" applyBorder="1" applyAlignment="1">
      <alignment horizontal="center" wrapText="1"/>
    </xf>
    <xf numFmtId="0" fontId="39" fillId="24" borderId="12" xfId="0" applyFont="1" applyFill="1" applyBorder="1" applyAlignment="1">
      <alignment/>
    </xf>
    <xf numFmtId="0" fontId="39" fillId="24" borderId="13" xfId="0" applyFont="1" applyFill="1" applyBorder="1" applyAlignment="1">
      <alignment/>
    </xf>
    <xf numFmtId="0" fontId="37" fillId="24" borderId="10" xfId="0" applyFont="1" applyFill="1" applyBorder="1" applyAlignment="1">
      <alignment/>
    </xf>
    <xf numFmtId="0" fontId="37" fillId="24" borderId="10" xfId="0" applyFont="1" applyFill="1" applyBorder="1" applyAlignment="1">
      <alignment wrapText="1"/>
    </xf>
    <xf numFmtId="4" fontId="36" fillId="24" borderId="10" xfId="0" applyNumberFormat="1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37" fillId="24" borderId="31" xfId="0" applyFont="1" applyFill="1" applyBorder="1" applyAlignment="1">
      <alignment/>
    </xf>
    <xf numFmtId="0" fontId="42" fillId="24" borderId="22" xfId="0" applyFont="1" applyFill="1" applyBorder="1" applyAlignment="1">
      <alignment vertical="center" wrapText="1"/>
    </xf>
    <xf numFmtId="0" fontId="42" fillId="24" borderId="32" xfId="0" applyFont="1" applyFill="1" applyBorder="1" applyAlignment="1">
      <alignment vertical="center" wrapText="1"/>
    </xf>
    <xf numFmtId="0" fontId="39" fillId="24" borderId="32" xfId="0" applyFont="1" applyFill="1" applyBorder="1" applyAlignment="1">
      <alignment vertical="center" wrapText="1"/>
    </xf>
    <xf numFmtId="0" fontId="39" fillId="24" borderId="32" xfId="0" applyFont="1" applyFill="1" applyBorder="1" applyAlignment="1">
      <alignment/>
    </xf>
    <xf numFmtId="0" fontId="39" fillId="24" borderId="33" xfId="0" applyFont="1" applyFill="1" applyBorder="1" applyAlignment="1">
      <alignment/>
    </xf>
    <xf numFmtId="4" fontId="43" fillId="24" borderId="10" xfId="0" applyNumberFormat="1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39" fillId="24" borderId="0" xfId="0" applyFont="1" applyFill="1" applyBorder="1" applyAlignment="1">
      <alignment vertical="center"/>
    </xf>
    <xf numFmtId="0" fontId="35" fillId="24" borderId="34" xfId="0" applyFont="1" applyFill="1" applyBorder="1" applyAlignment="1">
      <alignment/>
    </xf>
    <xf numFmtId="0" fontId="40" fillId="24" borderId="35" xfId="0" applyFont="1" applyFill="1" applyBorder="1" applyAlignment="1">
      <alignment/>
    </xf>
    <xf numFmtId="0" fontId="40" fillId="24" borderId="36" xfId="0" applyFont="1" applyFill="1" applyBorder="1" applyAlignment="1">
      <alignment/>
    </xf>
    <xf numFmtId="4" fontId="46" fillId="24" borderId="37" xfId="0" applyNumberFormat="1" applyFont="1" applyFill="1" applyBorder="1" applyAlignment="1">
      <alignment vertical="center" wrapText="1"/>
    </xf>
    <xf numFmtId="0" fontId="45" fillId="24" borderId="37" xfId="0" applyFont="1" applyFill="1" applyBorder="1" applyAlignment="1">
      <alignment/>
    </xf>
    <xf numFmtId="0" fontId="46" fillId="24" borderId="38" xfId="0" applyFont="1" applyFill="1" applyBorder="1" applyAlignment="1">
      <alignment vertical="center" wrapText="1"/>
    </xf>
    <xf numFmtId="0" fontId="46" fillId="24" borderId="37" xfId="0" applyFont="1" applyFill="1" applyBorder="1" applyAlignment="1">
      <alignment vertical="center" wrapText="1"/>
    </xf>
    <xf numFmtId="0" fontId="39" fillId="24" borderId="10" xfId="0" applyFont="1" applyFill="1" applyBorder="1" applyAlignment="1">
      <alignment vertical="center" wrapText="1"/>
    </xf>
    <xf numFmtId="0" fontId="42" fillId="24" borderId="10" xfId="0" applyFont="1" applyFill="1" applyBorder="1" applyAlignment="1">
      <alignment vertical="center" wrapText="1"/>
    </xf>
    <xf numFmtId="0" fontId="39" fillId="24" borderId="10" xfId="0" applyFont="1" applyFill="1" applyBorder="1" applyAlignment="1">
      <alignment/>
    </xf>
    <xf numFmtId="0" fontId="39" fillId="24" borderId="10" xfId="0" applyFont="1" applyFill="1" applyBorder="1" applyAlignment="1">
      <alignment vertical="center"/>
    </xf>
    <xf numFmtId="4" fontId="44" fillId="24" borderId="10" xfId="0" applyNumberFormat="1" applyFont="1" applyFill="1" applyBorder="1" applyAlignment="1">
      <alignment horizontal="center"/>
    </xf>
    <xf numFmtId="0" fontId="46" fillId="24" borderId="22" xfId="0" applyFont="1" applyFill="1" applyBorder="1" applyAlignment="1">
      <alignment vertical="center" wrapText="1"/>
    </xf>
    <xf numFmtId="0" fontId="46" fillId="24" borderId="32" xfId="0" applyFont="1" applyFill="1" applyBorder="1" applyAlignment="1">
      <alignment vertical="center" wrapText="1"/>
    </xf>
    <xf numFmtId="0" fontId="45" fillId="24" borderId="32" xfId="0" applyFont="1" applyFill="1" applyBorder="1" applyAlignment="1">
      <alignment vertical="center" wrapText="1"/>
    </xf>
    <xf numFmtId="0" fontId="45" fillId="24" borderId="32" xfId="0" applyFont="1" applyFill="1" applyBorder="1" applyAlignment="1">
      <alignment/>
    </xf>
    <xf numFmtId="0" fontId="45" fillId="24" borderId="33" xfId="0" applyFont="1" applyFill="1" applyBorder="1" applyAlignment="1">
      <alignment/>
    </xf>
    <xf numFmtId="0" fontId="40" fillId="24" borderId="11" xfId="0" applyFont="1" applyFill="1" applyBorder="1" applyAlignment="1">
      <alignment/>
    </xf>
    <xf numFmtId="0" fontId="40" fillId="24" borderId="12" xfId="0" applyFont="1" applyFill="1" applyBorder="1" applyAlignment="1">
      <alignment/>
    </xf>
    <xf numFmtId="0" fontId="40" fillId="24" borderId="13" xfId="0" applyFont="1" applyFill="1" applyBorder="1" applyAlignment="1">
      <alignment/>
    </xf>
    <xf numFmtId="4" fontId="45" fillId="24" borderId="10" xfId="0" applyNumberFormat="1" applyFont="1" applyFill="1" applyBorder="1" applyAlignment="1">
      <alignment horizontal="center"/>
    </xf>
    <xf numFmtId="0" fontId="35" fillId="24" borderId="13" xfId="0" applyFont="1" applyFill="1" applyBorder="1" applyAlignment="1">
      <alignment/>
    </xf>
    <xf numFmtId="0" fontId="35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36" fillId="24" borderId="14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0" fontId="32" fillId="24" borderId="0" xfId="0" applyFont="1" applyFill="1" applyAlignment="1">
      <alignment vertical="center" wrapText="1"/>
    </xf>
    <xf numFmtId="0" fontId="47" fillId="24" borderId="0" xfId="0" applyFont="1" applyFill="1" applyAlignment="1">
      <alignment wrapText="1"/>
    </xf>
    <xf numFmtId="0" fontId="59" fillId="24" borderId="1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4" fontId="45" fillId="24" borderId="10" xfId="0" applyNumberFormat="1" applyFont="1" applyFill="1" applyBorder="1" applyAlignment="1">
      <alignment/>
    </xf>
    <xf numFmtId="4" fontId="45" fillId="24" borderId="14" xfId="0" applyNumberFormat="1" applyFont="1" applyFill="1" applyBorder="1" applyAlignment="1">
      <alignment vertical="center" wrapText="1"/>
    </xf>
    <xf numFmtId="0" fontId="45" fillId="24" borderId="22" xfId="0" applyFont="1" applyFill="1" applyBorder="1" applyAlignment="1">
      <alignment wrapText="1"/>
    </xf>
    <xf numFmtId="4" fontId="44" fillId="24" borderId="10" xfId="0" applyNumberFormat="1" applyFont="1" applyFill="1" applyBorder="1" applyAlignment="1">
      <alignment vertical="center" wrapText="1"/>
    </xf>
    <xf numFmtId="4" fontId="43" fillId="24" borderId="0" xfId="0" applyNumberFormat="1" applyFont="1" applyFill="1" applyAlignment="1">
      <alignment vertical="center"/>
    </xf>
    <xf numFmtId="4" fontId="43" fillId="24" borderId="24" xfId="0" applyNumberFormat="1" applyFont="1" applyFill="1" applyBorder="1" applyAlignment="1">
      <alignment horizontal="center" vertical="center" wrapText="1"/>
    </xf>
    <xf numFmtId="0" fontId="43" fillId="24" borderId="0" xfId="0" applyFont="1" applyFill="1" applyAlignment="1">
      <alignment/>
    </xf>
    <xf numFmtId="4" fontId="43" fillId="24" borderId="0" xfId="0" applyNumberFormat="1" applyFont="1" applyFill="1" applyAlignment="1">
      <alignment horizontal="center"/>
    </xf>
    <xf numFmtId="0" fontId="45" fillId="24" borderId="39" xfId="0" applyFont="1" applyFill="1" applyBorder="1" applyAlignment="1">
      <alignment vertical="center" wrapText="1"/>
    </xf>
    <xf numFmtId="0" fontId="45" fillId="24" borderId="31" xfId="0" applyFont="1" applyFill="1" applyBorder="1" applyAlignment="1">
      <alignment vertical="center" wrapText="1"/>
    </xf>
    <xf numFmtId="0" fontId="45" fillId="24" borderId="40" xfId="0" applyFont="1" applyFill="1" applyBorder="1" applyAlignment="1">
      <alignment vertical="center" wrapText="1"/>
    </xf>
    <xf numFmtId="0" fontId="39" fillId="24" borderId="39" xfId="0" applyFont="1" applyFill="1" applyBorder="1" applyAlignment="1">
      <alignment vertical="center" wrapText="1"/>
    </xf>
    <xf numFmtId="0" fontId="46" fillId="24" borderId="41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41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38" xfId="0" applyFont="1" applyFill="1" applyBorder="1" applyAlignment="1">
      <alignment horizontal="center" vertical="center" wrapText="1"/>
    </xf>
    <xf numFmtId="0" fontId="36" fillId="24" borderId="39" xfId="0" applyFont="1" applyFill="1" applyBorder="1" applyAlignment="1">
      <alignment horizontal="center" vertical="center" wrapText="1"/>
    </xf>
    <xf numFmtId="0" fontId="36" fillId="24" borderId="40" xfId="0" applyFont="1" applyFill="1" applyBorder="1" applyAlignment="1">
      <alignment horizontal="center" vertical="center" wrapText="1"/>
    </xf>
    <xf numFmtId="0" fontId="36" fillId="24" borderId="24" xfId="0" applyFont="1" applyFill="1" applyBorder="1" applyAlignment="1">
      <alignment horizontal="center" vertical="center" wrapText="1"/>
    </xf>
    <xf numFmtId="0" fontId="39" fillId="24" borderId="31" xfId="0" applyFont="1" applyFill="1" applyBorder="1" applyAlignment="1">
      <alignment/>
    </xf>
    <xf numFmtId="0" fontId="45" fillId="24" borderId="10" xfId="53" applyFont="1" applyFill="1" applyBorder="1" applyAlignment="1">
      <alignment horizontal="center" vertical="center"/>
      <protection/>
    </xf>
    <xf numFmtId="0" fontId="45" fillId="24" borderId="10" xfId="53" applyFont="1" applyFill="1" applyBorder="1" applyAlignment="1">
      <alignment vertical="center" wrapText="1"/>
      <protection/>
    </xf>
    <xf numFmtId="0" fontId="45" fillId="24" borderId="10" xfId="53" applyFont="1" applyFill="1" applyBorder="1" applyAlignment="1">
      <alignment vertical="center"/>
      <protection/>
    </xf>
    <xf numFmtId="4" fontId="44" fillId="24" borderId="10" xfId="53" applyNumberFormat="1" applyFont="1" applyFill="1" applyBorder="1" applyAlignment="1">
      <alignment horizontal="center" vertical="center"/>
      <protection/>
    </xf>
    <xf numFmtId="0" fontId="41" fillId="24" borderId="36" xfId="0" applyFont="1" applyFill="1" applyBorder="1" applyAlignment="1">
      <alignment horizontal="right"/>
    </xf>
    <xf numFmtId="4" fontId="31" fillId="24" borderId="10" xfId="0" applyNumberFormat="1" applyFont="1" applyFill="1" applyBorder="1" applyAlignment="1">
      <alignment horizontal="center" vertical="center" wrapText="1"/>
    </xf>
    <xf numFmtId="0" fontId="35" fillId="24" borderId="42" xfId="0" applyFont="1" applyFill="1" applyBorder="1" applyAlignment="1">
      <alignment/>
    </xf>
    <xf numFmtId="0" fontId="40" fillId="24" borderId="43" xfId="0" applyFont="1" applyFill="1" applyBorder="1" applyAlignment="1">
      <alignment/>
    </xf>
    <xf numFmtId="0" fontId="40" fillId="24" borderId="12" xfId="0" applyFont="1" applyFill="1" applyBorder="1" applyAlignment="1">
      <alignment horizontal="center"/>
    </xf>
    <xf numFmtId="0" fontId="45" fillId="24" borderId="41" xfId="0" applyFont="1" applyFill="1" applyBorder="1" applyAlignment="1">
      <alignment vertical="center" wrapText="1"/>
    </xf>
    <xf numFmtId="0" fontId="45" fillId="24" borderId="10" xfId="0" applyFont="1" applyFill="1" applyBorder="1" applyAlignment="1">
      <alignment vertical="top" wrapText="1"/>
    </xf>
    <xf numFmtId="4" fontId="44" fillId="24" borderId="30" xfId="0" applyNumberFormat="1" applyFont="1" applyFill="1" applyBorder="1" applyAlignment="1">
      <alignment horizontal="center" vertical="center" wrapText="1"/>
    </xf>
    <xf numFmtId="4" fontId="45" fillId="24" borderId="41" xfId="0" applyNumberFormat="1" applyFont="1" applyFill="1" applyBorder="1" applyAlignment="1">
      <alignment horizontal="center" wrapText="1"/>
    </xf>
    <xf numFmtId="4" fontId="45" fillId="24" borderId="10" xfId="0" applyNumberFormat="1" applyFont="1" applyFill="1" applyBorder="1" applyAlignment="1">
      <alignment horizontal="center" wrapText="1"/>
    </xf>
    <xf numFmtId="4" fontId="45" fillId="24" borderId="10" xfId="0" applyNumberFormat="1" applyFont="1" applyFill="1" applyBorder="1" applyAlignment="1">
      <alignment horizontal="center" vertical="center" wrapText="1"/>
    </xf>
    <xf numFmtId="0" fontId="45" fillId="24" borderId="24" xfId="0" applyFont="1" applyFill="1" applyBorder="1" applyAlignment="1">
      <alignment horizontal="center" vertical="center" wrapText="1"/>
    </xf>
    <xf numFmtId="0" fontId="45" fillId="24" borderId="24" xfId="0" applyFont="1" applyFill="1" applyBorder="1" applyAlignment="1">
      <alignment wrapText="1"/>
    </xf>
    <xf numFmtId="0" fontId="45" fillId="24" borderId="24" xfId="0" applyFont="1" applyFill="1" applyBorder="1" applyAlignment="1">
      <alignment horizontal="center" wrapText="1"/>
    </xf>
    <xf numFmtId="0" fontId="47" fillId="24" borderId="10" xfId="0" applyFont="1" applyFill="1" applyBorder="1" applyAlignment="1">
      <alignment wrapText="1"/>
    </xf>
    <xf numFmtId="0" fontId="47" fillId="24" borderId="10" xfId="0" applyFont="1" applyFill="1" applyBorder="1" applyAlignment="1">
      <alignment horizontal="center"/>
    </xf>
    <xf numFmtId="0" fontId="47" fillId="24" borderId="24" xfId="0" applyFont="1" applyFill="1" applyBorder="1" applyAlignment="1">
      <alignment wrapText="1"/>
    </xf>
    <xf numFmtId="0" fontId="47" fillId="24" borderId="24" xfId="0" applyFont="1" applyFill="1" applyBorder="1" applyAlignment="1">
      <alignment horizontal="center"/>
    </xf>
    <xf numFmtId="0" fontId="45" fillId="24" borderId="14" xfId="0" applyFont="1" applyFill="1" applyBorder="1" applyAlignment="1">
      <alignment horizontal="center" wrapText="1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wrapText="1"/>
    </xf>
    <xf numFmtId="0" fontId="44" fillId="24" borderId="10" xfId="0" applyFont="1" applyFill="1" applyBorder="1" applyAlignment="1">
      <alignment horizontal="center" wrapText="1"/>
    </xf>
    <xf numFmtId="0" fontId="30" fillId="24" borderId="0" xfId="0" applyFont="1" applyFill="1" applyAlignment="1">
      <alignment horizontal="left"/>
    </xf>
    <xf numFmtId="4" fontId="52" fillId="24" borderId="44" xfId="0" applyNumberFormat="1" applyFont="1" applyFill="1" applyBorder="1" applyAlignment="1">
      <alignment horizontal="center" vertical="center" wrapText="1"/>
    </xf>
    <xf numFmtId="0" fontId="45" fillId="24" borderId="41" xfId="0" applyFont="1" applyFill="1" applyBorder="1" applyAlignment="1">
      <alignment horizontal="left" vertical="center" wrapText="1"/>
    </xf>
    <xf numFmtId="0" fontId="35" fillId="24" borderId="11" xfId="0" applyFont="1" applyFill="1" applyBorder="1" applyAlignment="1">
      <alignment vertical="center"/>
    </xf>
    <xf numFmtId="0" fontId="40" fillId="24" borderId="11" xfId="0" applyFont="1" applyFill="1" applyBorder="1" applyAlignment="1">
      <alignment vertical="center" wrapText="1"/>
    </xf>
    <xf numFmtId="0" fontId="40" fillId="24" borderId="12" xfId="0" applyFont="1" applyFill="1" applyBorder="1" applyAlignment="1">
      <alignment horizontal="center" vertical="center" wrapText="1"/>
    </xf>
    <xf numFmtId="2" fontId="45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0" fontId="35" fillId="24" borderId="45" xfId="52" applyFont="1" applyFill="1" applyBorder="1">
      <alignment/>
      <protection/>
    </xf>
    <xf numFmtId="0" fontId="35" fillId="24" borderId="46" xfId="52" applyFont="1" applyFill="1" applyBorder="1">
      <alignment/>
      <protection/>
    </xf>
    <xf numFmtId="0" fontId="44" fillId="24" borderId="47" xfId="52" applyFont="1" applyFill="1" applyBorder="1" applyAlignment="1">
      <alignment horizontal="center" vertical="center" wrapText="1"/>
      <protection/>
    </xf>
    <xf numFmtId="0" fontId="44" fillId="24" borderId="27" xfId="52" applyFont="1" applyFill="1" applyBorder="1" applyAlignment="1">
      <alignment horizontal="center" vertical="center" wrapText="1"/>
      <protection/>
    </xf>
    <xf numFmtId="0" fontId="44" fillId="24" borderId="48" xfId="52" applyFont="1" applyFill="1" applyBorder="1" applyAlignment="1">
      <alignment horizontal="center" vertical="center" wrapText="1"/>
      <protection/>
    </xf>
    <xf numFmtId="0" fontId="45" fillId="24" borderId="19" xfId="52" applyFont="1" applyFill="1" applyBorder="1" applyAlignment="1">
      <alignment horizontal="center" vertical="center" wrapText="1"/>
      <protection/>
    </xf>
    <xf numFmtId="0" fontId="45" fillId="24" borderId="10" xfId="52" applyFont="1" applyFill="1" applyBorder="1" applyAlignment="1">
      <alignment vertical="center" wrapText="1"/>
      <protection/>
    </xf>
    <xf numFmtId="0" fontId="45" fillId="24" borderId="10" xfId="52" applyFont="1" applyFill="1" applyBorder="1" applyAlignment="1">
      <alignment horizontal="center" vertical="center" wrapText="1"/>
      <protection/>
    </xf>
    <xf numFmtId="0" fontId="44" fillId="24" borderId="10" xfId="52" applyFont="1" applyFill="1" applyBorder="1" applyAlignment="1">
      <alignment vertical="center" wrapText="1"/>
      <protection/>
    </xf>
    <xf numFmtId="0" fontId="45" fillId="24" borderId="49" xfId="52" applyFont="1" applyFill="1" applyBorder="1" applyAlignment="1">
      <alignment horizontal="center" vertical="center" wrapText="1"/>
      <protection/>
    </xf>
    <xf numFmtId="0" fontId="44" fillId="24" borderId="50" xfId="52" applyFont="1" applyFill="1" applyBorder="1" applyAlignment="1">
      <alignment horizontal="center" vertical="center" wrapText="1"/>
      <protection/>
    </xf>
    <xf numFmtId="0" fontId="44" fillId="24" borderId="51" xfId="52" applyFont="1" applyFill="1" applyBorder="1" applyAlignment="1">
      <alignment horizontal="center" vertical="center" wrapText="1"/>
      <protection/>
    </xf>
    <xf numFmtId="0" fontId="45" fillId="24" borderId="52" xfId="52" applyFont="1" applyFill="1" applyBorder="1" applyAlignment="1">
      <alignment horizontal="center" vertical="center" wrapText="1"/>
      <protection/>
    </xf>
    <xf numFmtId="0" fontId="45" fillId="24" borderId="10" xfId="52" applyFont="1" applyFill="1" applyBorder="1">
      <alignment/>
      <protection/>
    </xf>
    <xf numFmtId="0" fontId="45" fillId="24" borderId="10" xfId="52" applyFont="1" applyFill="1" applyBorder="1" applyAlignment="1">
      <alignment horizontal="center"/>
      <protection/>
    </xf>
    <xf numFmtId="0" fontId="35" fillId="24" borderId="12" xfId="0" applyFont="1" applyFill="1" applyBorder="1" applyAlignment="1">
      <alignment horizontal="center" vertical="center"/>
    </xf>
    <xf numFmtId="0" fontId="52" fillId="24" borderId="0" xfId="0" applyFont="1" applyFill="1" applyAlignment="1">
      <alignment vertical="center"/>
    </xf>
    <xf numFmtId="0" fontId="52" fillId="24" borderId="0" xfId="0" applyFont="1" applyFill="1" applyAlignment="1">
      <alignment horizontal="center" vertical="center"/>
    </xf>
    <xf numFmtId="0" fontId="44" fillId="24" borderId="53" xfId="0" applyFont="1" applyFill="1" applyBorder="1" applyAlignment="1">
      <alignment/>
    </xf>
    <xf numFmtId="0" fontId="44" fillId="24" borderId="54" xfId="0" applyFont="1" applyFill="1" applyBorder="1" applyAlignment="1">
      <alignment horizontal="center"/>
    </xf>
    <xf numFmtId="0" fontId="44" fillId="24" borderId="55" xfId="0" applyFont="1" applyFill="1" applyBorder="1" applyAlignment="1">
      <alignment/>
    </xf>
    <xf numFmtId="0" fontId="44" fillId="24" borderId="56" xfId="0" applyFont="1" applyFill="1" applyBorder="1" applyAlignment="1">
      <alignment/>
    </xf>
    <xf numFmtId="0" fontId="44" fillId="24" borderId="57" xfId="0" applyFont="1" applyFill="1" applyBorder="1" applyAlignment="1">
      <alignment horizontal="center" vertical="center" wrapText="1"/>
    </xf>
    <xf numFmtId="0" fontId="45" fillId="24" borderId="58" xfId="0" applyFont="1" applyFill="1" applyBorder="1" applyAlignment="1">
      <alignment horizontal="right" vertical="center" wrapText="1"/>
    </xf>
    <xf numFmtId="0" fontId="45" fillId="24" borderId="41" xfId="0" applyFont="1" applyFill="1" applyBorder="1" applyAlignment="1">
      <alignment horizontal="right" vertical="center" wrapText="1"/>
    </xf>
    <xf numFmtId="44" fontId="40" fillId="24" borderId="11" xfId="63" applyFont="1" applyFill="1" applyBorder="1" applyAlignment="1">
      <alignment/>
    </xf>
    <xf numFmtId="44" fontId="40" fillId="24" borderId="12" xfId="63" applyFont="1" applyFill="1" applyBorder="1" applyAlignment="1">
      <alignment horizontal="center"/>
    </xf>
    <xf numFmtId="0" fontId="44" fillId="24" borderId="41" xfId="0" applyFont="1" applyFill="1" applyBorder="1" applyAlignment="1">
      <alignment horizontal="center" vertical="center" wrapText="1"/>
    </xf>
    <xf numFmtId="0" fontId="44" fillId="24" borderId="59" xfId="0" applyFont="1" applyFill="1" applyBorder="1" applyAlignment="1">
      <alignment horizontal="center" vertical="center" wrapText="1"/>
    </xf>
    <xf numFmtId="0" fontId="45" fillId="24" borderId="60" xfId="0" applyFont="1" applyFill="1" applyBorder="1" applyAlignment="1">
      <alignment horizontal="center" vertical="center" wrapText="1"/>
    </xf>
    <xf numFmtId="0" fontId="45" fillId="24" borderId="61" xfId="0" applyFont="1" applyFill="1" applyBorder="1" applyAlignment="1">
      <alignment vertical="center" wrapText="1"/>
    </xf>
    <xf numFmtId="0" fontId="45" fillId="24" borderId="62" xfId="0" applyFont="1" applyFill="1" applyBorder="1" applyAlignment="1">
      <alignment vertical="center" wrapText="1"/>
    </xf>
    <xf numFmtId="0" fontId="45" fillId="24" borderId="63" xfId="0" applyFont="1" applyFill="1" applyBorder="1" applyAlignment="1">
      <alignment horizontal="center" vertical="center" wrapText="1"/>
    </xf>
    <xf numFmtId="0" fontId="45" fillId="24" borderId="29" xfId="0" applyFont="1" applyFill="1" applyBorder="1" applyAlignment="1">
      <alignment horizontal="center" vertical="center" wrapText="1"/>
    </xf>
    <xf numFmtId="0" fontId="45" fillId="24" borderId="33" xfId="0" applyFont="1" applyFill="1" applyBorder="1" applyAlignment="1">
      <alignment vertical="center" wrapText="1"/>
    </xf>
    <xf numFmtId="0" fontId="45" fillId="24" borderId="22" xfId="0" applyFont="1" applyFill="1" applyBorder="1" applyAlignment="1">
      <alignment horizontal="center" vertical="center" wrapText="1"/>
    </xf>
    <xf numFmtId="0" fontId="45" fillId="24" borderId="58" xfId="0" applyFont="1" applyFill="1" applyBorder="1" applyAlignment="1">
      <alignment vertical="center" wrapText="1"/>
    </xf>
    <xf numFmtId="0" fontId="45" fillId="24" borderId="59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left" vertical="center" wrapText="1"/>
    </xf>
    <xf numFmtId="0" fontId="45" fillId="24" borderId="10" xfId="0" applyFont="1" applyFill="1" applyBorder="1" applyAlignment="1">
      <alignment horizontal="right" vertical="center" wrapText="1"/>
    </xf>
    <xf numFmtId="0" fontId="45" fillId="24" borderId="23" xfId="0" applyFont="1" applyFill="1" applyBorder="1" applyAlignment="1">
      <alignment horizontal="center" vertical="center" wrapText="1"/>
    </xf>
    <xf numFmtId="0" fontId="45" fillId="24" borderId="24" xfId="0" applyFont="1" applyFill="1" applyBorder="1" applyAlignment="1">
      <alignment horizontal="left" vertical="center" wrapText="1"/>
    </xf>
    <xf numFmtId="0" fontId="45" fillId="24" borderId="24" xfId="0" applyFont="1" applyFill="1" applyBorder="1" applyAlignment="1">
      <alignment horizontal="right" vertical="center" wrapText="1"/>
    </xf>
    <xf numFmtId="0" fontId="45" fillId="24" borderId="64" xfId="0" applyFont="1" applyFill="1" applyBorder="1" applyAlignment="1">
      <alignment horizontal="center" vertical="center" wrapText="1"/>
    </xf>
    <xf numFmtId="0" fontId="44" fillId="24" borderId="55" xfId="0" applyFont="1" applyFill="1" applyBorder="1" applyAlignment="1">
      <alignment vertical="center" wrapText="1"/>
    </xf>
    <xf numFmtId="0" fontId="45" fillId="24" borderId="56" xfId="0" applyFont="1" applyFill="1" applyBorder="1" applyAlignment="1">
      <alignment vertical="center" wrapText="1"/>
    </xf>
    <xf numFmtId="0" fontId="45" fillId="24" borderId="65" xfId="0" applyFont="1" applyFill="1" applyBorder="1" applyAlignment="1">
      <alignment horizontal="center" vertical="center" wrapText="1"/>
    </xf>
    <xf numFmtId="0" fontId="44" fillId="24" borderId="66" xfId="0" applyFont="1" applyFill="1" applyBorder="1" applyAlignment="1">
      <alignment horizontal="center" vertical="center" wrapText="1"/>
    </xf>
    <xf numFmtId="0" fontId="44" fillId="24" borderId="27" xfId="0" applyFont="1" applyFill="1" applyBorder="1" applyAlignment="1">
      <alignment horizontal="center" vertical="center" wrapText="1"/>
    </xf>
    <xf numFmtId="0" fontId="44" fillId="24" borderId="48" xfId="0" applyFont="1" applyFill="1" applyBorder="1" applyAlignment="1">
      <alignment horizontal="center" vertical="center" wrapText="1"/>
    </xf>
    <xf numFmtId="0" fontId="45" fillId="24" borderId="67" xfId="0" applyFont="1" applyFill="1" applyBorder="1" applyAlignment="1">
      <alignment horizontal="center" vertical="center" wrapText="1"/>
    </xf>
    <xf numFmtId="0" fontId="44" fillId="24" borderId="68" xfId="0" applyFont="1" applyFill="1" applyBorder="1" applyAlignment="1">
      <alignment vertical="center" wrapText="1"/>
    </xf>
    <xf numFmtId="0" fontId="45" fillId="24" borderId="69" xfId="0" applyFont="1" applyFill="1" applyBorder="1" applyAlignment="1">
      <alignment vertical="center" wrapText="1"/>
    </xf>
    <xf numFmtId="0" fontId="45" fillId="24" borderId="70" xfId="0" applyFont="1" applyFill="1" applyBorder="1" applyAlignment="1">
      <alignment horizontal="center" vertical="center" wrapText="1"/>
    </xf>
    <xf numFmtId="0" fontId="45" fillId="24" borderId="71" xfId="0" applyFont="1" applyFill="1" applyBorder="1" applyAlignment="1">
      <alignment horizontal="left" vertical="center" wrapText="1"/>
    </xf>
    <xf numFmtId="0" fontId="45" fillId="24" borderId="48" xfId="0" applyFont="1" applyFill="1" applyBorder="1" applyAlignment="1">
      <alignment horizontal="right" vertical="center" wrapText="1"/>
    </xf>
    <xf numFmtId="0" fontId="44" fillId="24" borderId="23" xfId="0" applyFont="1" applyFill="1" applyBorder="1" applyAlignment="1">
      <alignment vertical="center" wrapText="1"/>
    </xf>
    <xf numFmtId="0" fontId="45" fillId="24" borderId="24" xfId="0" applyFont="1" applyFill="1" applyBorder="1" applyAlignment="1">
      <alignment vertical="center" wrapText="1"/>
    </xf>
    <xf numFmtId="0" fontId="45" fillId="24" borderId="25" xfId="0" applyFont="1" applyFill="1" applyBorder="1" applyAlignment="1">
      <alignment horizontal="center" vertical="center" wrapText="1"/>
    </xf>
    <xf numFmtId="0" fontId="44" fillId="24" borderId="72" xfId="0" applyFont="1" applyFill="1" applyBorder="1" applyAlignment="1">
      <alignment horizontal="center" vertical="center" wrapText="1"/>
    </xf>
    <xf numFmtId="0" fontId="45" fillId="24" borderId="18" xfId="0" applyFont="1" applyFill="1" applyBorder="1" applyAlignment="1">
      <alignment horizontal="left" vertical="center" wrapText="1"/>
    </xf>
    <xf numFmtId="0" fontId="45" fillId="24" borderId="19" xfId="0" applyFont="1" applyFill="1" applyBorder="1" applyAlignment="1">
      <alignment horizontal="right" vertical="center" wrapText="1"/>
    </xf>
    <xf numFmtId="0" fontId="45" fillId="24" borderId="73" xfId="0" applyFont="1" applyFill="1" applyBorder="1" applyAlignment="1">
      <alignment vertical="center" wrapText="1"/>
    </xf>
    <xf numFmtId="0" fontId="45" fillId="24" borderId="74" xfId="0" applyFont="1" applyFill="1" applyBorder="1" applyAlignment="1">
      <alignment vertical="center" wrapText="1"/>
    </xf>
    <xf numFmtId="0" fontId="45" fillId="24" borderId="75" xfId="0" applyFont="1" applyFill="1" applyBorder="1" applyAlignment="1">
      <alignment horizontal="center" vertical="center" wrapText="1"/>
    </xf>
    <xf numFmtId="0" fontId="44" fillId="24" borderId="76" xfId="0" applyFont="1" applyFill="1" applyBorder="1" applyAlignment="1">
      <alignment vertical="center" wrapText="1"/>
    </xf>
    <xf numFmtId="0" fontId="45" fillId="24" borderId="77" xfId="0" applyFont="1" applyFill="1" applyBorder="1" applyAlignment="1">
      <alignment vertical="center" wrapText="1"/>
    </xf>
    <xf numFmtId="0" fontId="45" fillId="24" borderId="10" xfId="0" applyFont="1" applyFill="1" applyBorder="1" applyAlignment="1">
      <alignment horizontal="left" vertical="center"/>
    </xf>
    <xf numFmtId="0" fontId="52" fillId="24" borderId="10" xfId="0" applyFont="1" applyFill="1" applyBorder="1" applyAlignment="1">
      <alignment vertical="center"/>
    </xf>
    <xf numFmtId="0" fontId="52" fillId="24" borderId="10" xfId="0" applyFont="1" applyFill="1" applyBorder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44" fillId="24" borderId="10" xfId="0" applyFont="1" applyFill="1" applyBorder="1" applyAlignment="1">
      <alignment vertical="center"/>
    </xf>
    <xf numFmtId="0" fontId="31" fillId="24" borderId="0" xfId="0" applyFont="1" applyFill="1" applyAlignment="1">
      <alignment vertical="center"/>
    </xf>
    <xf numFmtId="0" fontId="35" fillId="24" borderId="13" xfId="0" applyFont="1" applyFill="1" applyBorder="1" applyAlignment="1">
      <alignment horizontal="center"/>
    </xf>
    <xf numFmtId="4" fontId="55" fillId="24" borderId="0" xfId="63" applyNumberFormat="1" applyFont="1" applyFill="1" applyBorder="1" applyAlignment="1" applyProtection="1">
      <alignment horizontal="center" vertical="center"/>
      <protection/>
    </xf>
    <xf numFmtId="4" fontId="41" fillId="24" borderId="26" xfId="0" applyNumberFormat="1" applyFont="1" applyFill="1" applyBorder="1" applyAlignment="1">
      <alignment horizontal="center" vertical="center"/>
    </xf>
    <xf numFmtId="4" fontId="45" fillId="24" borderId="41" xfId="0" applyNumberFormat="1" applyFont="1" applyFill="1" applyBorder="1" applyAlignment="1">
      <alignment horizontal="center" vertical="center" wrapText="1"/>
    </xf>
    <xf numFmtId="4" fontId="44" fillId="24" borderId="10" xfId="0" applyNumberFormat="1" applyFont="1" applyFill="1" applyBorder="1" applyAlignment="1">
      <alignment horizontal="center" vertical="center" wrapText="1"/>
    </xf>
    <xf numFmtId="4" fontId="45" fillId="24" borderId="0" xfId="0" applyNumberFormat="1" applyFont="1" applyFill="1" applyAlignment="1">
      <alignment horizontal="center" vertical="center"/>
    </xf>
    <xf numFmtId="4" fontId="73" fillId="24" borderId="26" xfId="0" applyNumberFormat="1" applyFont="1" applyFill="1" applyBorder="1" applyAlignment="1">
      <alignment horizontal="center" vertical="center"/>
    </xf>
    <xf numFmtId="4" fontId="41" fillId="24" borderId="0" xfId="0" applyNumberFormat="1" applyFont="1" applyFill="1" applyAlignment="1">
      <alignment horizontal="center" vertical="center"/>
    </xf>
    <xf numFmtId="4" fontId="45" fillId="24" borderId="24" xfId="0" applyNumberFormat="1" applyFont="1" applyFill="1" applyBorder="1" applyAlignment="1">
      <alignment horizontal="center" vertical="center" wrapText="1"/>
    </xf>
    <xf numFmtId="4" fontId="45" fillId="24" borderId="14" xfId="0" applyNumberFormat="1" applyFont="1" applyFill="1" applyBorder="1" applyAlignment="1">
      <alignment horizontal="center" vertical="center" wrapText="1"/>
    </xf>
    <xf numFmtId="2" fontId="47" fillId="24" borderId="10" xfId="0" applyNumberFormat="1" applyFont="1" applyFill="1" applyBorder="1" applyAlignment="1">
      <alignment horizontal="center"/>
    </xf>
    <xf numFmtId="2" fontId="47" fillId="24" borderId="24" xfId="0" applyNumberFormat="1" applyFont="1" applyFill="1" applyBorder="1" applyAlignment="1">
      <alignment horizontal="center"/>
    </xf>
    <xf numFmtId="4" fontId="40" fillId="24" borderId="13" xfId="0" applyNumberFormat="1" applyFont="1" applyFill="1" applyBorder="1" applyAlignment="1">
      <alignment horizontal="center" vertical="center"/>
    </xf>
    <xf numFmtId="4" fontId="45" fillId="24" borderId="0" xfId="0" applyNumberFormat="1" applyFont="1" applyFill="1" applyBorder="1" applyAlignment="1">
      <alignment horizontal="center" vertical="center" wrapText="1"/>
    </xf>
    <xf numFmtId="4" fontId="44" fillId="24" borderId="78" xfId="52" applyNumberFormat="1" applyFont="1" applyFill="1" applyBorder="1" applyAlignment="1">
      <alignment horizontal="center" vertical="center" wrapText="1"/>
      <protection/>
    </xf>
    <xf numFmtId="4" fontId="45" fillId="24" borderId="10" xfId="52" applyNumberFormat="1" applyFont="1" applyFill="1" applyBorder="1" applyAlignment="1">
      <alignment horizontal="center" vertical="center" wrapText="1"/>
      <protection/>
    </xf>
    <xf numFmtId="4" fontId="44" fillId="24" borderId="10" xfId="52" applyNumberFormat="1" applyFont="1" applyFill="1" applyBorder="1" applyAlignment="1">
      <alignment horizontal="center" vertical="center" wrapText="1"/>
      <protection/>
    </xf>
    <xf numFmtId="4" fontId="44" fillId="24" borderId="79" xfId="52" applyNumberFormat="1" applyFont="1" applyFill="1" applyBorder="1" applyAlignment="1">
      <alignment horizontal="center" vertical="center" wrapText="1"/>
      <protection/>
    </xf>
    <xf numFmtId="4" fontId="45" fillId="24" borderId="10" xfId="52" applyNumberFormat="1" applyFont="1" applyFill="1" applyBorder="1" applyAlignment="1">
      <alignment horizontal="center" vertical="center"/>
      <protection/>
    </xf>
    <xf numFmtId="4" fontId="44" fillId="24" borderId="10" xfId="52" applyNumberFormat="1" applyFont="1" applyFill="1" applyBorder="1" applyAlignment="1">
      <alignment horizontal="center" vertical="center"/>
      <protection/>
    </xf>
    <xf numFmtId="4" fontId="41" fillId="24" borderId="13" xfId="0" applyNumberFormat="1" applyFont="1" applyFill="1" applyBorder="1" applyAlignment="1">
      <alignment horizontal="center" vertical="center"/>
    </xf>
    <xf numFmtId="4" fontId="46" fillId="24" borderId="0" xfId="0" applyNumberFormat="1" applyFont="1" applyFill="1" applyAlignment="1">
      <alignment horizontal="center" vertical="center"/>
    </xf>
    <xf numFmtId="4" fontId="45" fillId="24" borderId="10" xfId="0" applyNumberFormat="1" applyFont="1" applyFill="1" applyBorder="1" applyAlignment="1">
      <alignment horizontal="center" vertical="center"/>
    </xf>
    <xf numFmtId="4" fontId="45" fillId="24" borderId="62" xfId="0" applyNumberFormat="1" applyFont="1" applyFill="1" applyBorder="1" applyAlignment="1">
      <alignment horizontal="center" vertical="center" wrapText="1"/>
    </xf>
    <xf numFmtId="4" fontId="45" fillId="24" borderId="33" xfId="0" applyNumberFormat="1" applyFont="1" applyFill="1" applyBorder="1" applyAlignment="1">
      <alignment horizontal="center" vertical="center"/>
    </xf>
    <xf numFmtId="4" fontId="40" fillId="24" borderId="13" xfId="63" applyNumberFormat="1" applyFont="1" applyFill="1" applyBorder="1" applyAlignment="1">
      <alignment horizontal="center" vertical="center"/>
    </xf>
    <xf numFmtId="4" fontId="44" fillId="24" borderId="80" xfId="0" applyNumberFormat="1" applyFont="1" applyFill="1" applyBorder="1" applyAlignment="1">
      <alignment horizontal="center" vertical="center" wrapText="1"/>
    </xf>
    <xf numFmtId="4" fontId="45" fillId="24" borderId="44" xfId="0" applyNumberFormat="1" applyFont="1" applyFill="1" applyBorder="1" applyAlignment="1">
      <alignment horizontal="center" vertical="center" wrapText="1"/>
    </xf>
    <xf numFmtId="4" fontId="45" fillId="24" borderId="81" xfId="0" applyNumberFormat="1" applyFont="1" applyFill="1" applyBorder="1" applyAlignment="1">
      <alignment horizontal="center" vertical="center" wrapText="1"/>
    </xf>
    <xf numFmtId="4" fontId="45" fillId="24" borderId="80" xfId="0" applyNumberFormat="1" applyFont="1" applyFill="1" applyBorder="1" applyAlignment="1">
      <alignment horizontal="center" vertical="center" wrapText="1"/>
    </xf>
    <xf numFmtId="4" fontId="45" fillId="24" borderId="30" xfId="0" applyNumberFormat="1" applyFont="1" applyFill="1" applyBorder="1" applyAlignment="1">
      <alignment horizontal="center" vertical="center" wrapText="1"/>
    </xf>
    <xf numFmtId="4" fontId="44" fillId="24" borderId="82" xfId="0" applyNumberFormat="1" applyFont="1" applyFill="1" applyBorder="1" applyAlignment="1">
      <alignment horizontal="center" vertical="center" wrapText="1"/>
    </xf>
    <xf numFmtId="4" fontId="44" fillId="24" borderId="78" xfId="0" applyNumberFormat="1" applyFont="1" applyFill="1" applyBorder="1" applyAlignment="1">
      <alignment horizontal="center" vertical="center" wrapText="1"/>
    </xf>
    <xf numFmtId="4" fontId="44" fillId="24" borderId="13" xfId="0" applyNumberFormat="1" applyFont="1" applyFill="1" applyBorder="1" applyAlignment="1">
      <alignment horizontal="center" vertical="center" wrapText="1"/>
    </xf>
    <xf numFmtId="4" fontId="45" fillId="24" borderId="83" xfId="0" applyNumberFormat="1" applyFont="1" applyFill="1" applyBorder="1" applyAlignment="1">
      <alignment horizontal="center" vertical="center" wrapText="1"/>
    </xf>
    <xf numFmtId="4" fontId="44" fillId="24" borderId="84" xfId="0" applyNumberFormat="1" applyFont="1" applyFill="1" applyBorder="1" applyAlignment="1">
      <alignment horizontal="center" vertical="center" wrapText="1"/>
    </xf>
    <xf numFmtId="4" fontId="45" fillId="24" borderId="85" xfId="0" applyNumberFormat="1" applyFont="1" applyFill="1" applyBorder="1" applyAlignment="1">
      <alignment horizontal="center" vertical="center" wrapText="1"/>
    </xf>
    <xf numFmtId="4" fontId="45" fillId="24" borderId="86" xfId="0" applyNumberFormat="1" applyFont="1" applyFill="1" applyBorder="1" applyAlignment="1">
      <alignment horizontal="center" vertical="center" wrapText="1"/>
    </xf>
    <xf numFmtId="4" fontId="44" fillId="24" borderId="87" xfId="0" applyNumberFormat="1" applyFont="1" applyFill="1" applyBorder="1" applyAlignment="1">
      <alignment horizontal="center" vertical="center" wrapText="1"/>
    </xf>
    <xf numFmtId="4" fontId="52" fillId="24" borderId="10" xfId="0" applyNumberFormat="1" applyFont="1" applyFill="1" applyBorder="1" applyAlignment="1">
      <alignment horizontal="center" vertical="center"/>
    </xf>
    <xf numFmtId="4" fontId="58" fillId="24" borderId="0" xfId="0" applyNumberFormat="1" applyFont="1" applyFill="1" applyAlignment="1">
      <alignment horizontal="center" vertical="center"/>
    </xf>
    <xf numFmtId="4" fontId="44" fillId="24" borderId="0" xfId="0" applyNumberFormat="1" applyFont="1" applyFill="1" applyBorder="1" applyAlignment="1">
      <alignment horizontal="center" vertical="center" wrapText="1"/>
    </xf>
    <xf numFmtId="4" fontId="44" fillId="24" borderId="0" xfId="0" applyNumberFormat="1" applyFont="1" applyFill="1" applyAlignment="1">
      <alignment horizontal="center" vertical="center"/>
    </xf>
    <xf numFmtId="4" fontId="52" fillId="24" borderId="30" xfId="0" applyNumberFormat="1" applyFont="1" applyFill="1" applyBorder="1" applyAlignment="1">
      <alignment horizontal="center" vertical="center" wrapText="1"/>
    </xf>
    <xf numFmtId="4" fontId="52" fillId="24" borderId="10" xfId="0" applyNumberFormat="1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 wrapText="1"/>
    </xf>
    <xf numFmtId="4" fontId="46" fillId="24" borderId="0" xfId="0" applyNumberFormat="1" applyFont="1" applyFill="1" applyBorder="1" applyAlignment="1">
      <alignment horizontal="center" vertical="center" wrapText="1"/>
    </xf>
    <xf numFmtId="4" fontId="52" fillId="24" borderId="10" xfId="52" applyNumberFormat="1" applyFont="1" applyFill="1" applyBorder="1" applyAlignment="1">
      <alignment horizontal="center" vertical="center" wrapText="1"/>
      <protection/>
    </xf>
    <xf numFmtId="4" fontId="52" fillId="24" borderId="80" xfId="0" applyNumberFormat="1" applyFont="1" applyFill="1" applyBorder="1" applyAlignment="1">
      <alignment horizontal="center" vertical="center" wrapText="1"/>
    </xf>
    <xf numFmtId="4" fontId="52" fillId="24" borderId="82" xfId="0" applyNumberFormat="1" applyFont="1" applyFill="1" applyBorder="1" applyAlignment="1">
      <alignment horizontal="center" vertical="center" wrapText="1"/>
    </xf>
    <xf numFmtId="4" fontId="52" fillId="24" borderId="13" xfId="0" applyNumberFormat="1" applyFont="1" applyFill="1" applyBorder="1" applyAlignment="1">
      <alignment horizontal="center" vertical="center" wrapText="1"/>
    </xf>
    <xf numFmtId="4" fontId="52" fillId="24" borderId="84" xfId="0" applyNumberFormat="1" applyFont="1" applyFill="1" applyBorder="1" applyAlignment="1">
      <alignment horizontal="center" vertical="center" wrapText="1"/>
    </xf>
    <xf numFmtId="4" fontId="52" fillId="24" borderId="87" xfId="0" applyNumberFormat="1" applyFont="1" applyFill="1" applyBorder="1" applyAlignment="1">
      <alignment horizontal="center" vertical="center" wrapText="1"/>
    </xf>
    <xf numFmtId="4" fontId="52" fillId="24" borderId="0" xfId="0" applyNumberFormat="1" applyFont="1" applyFill="1" applyBorder="1" applyAlignment="1">
      <alignment horizontal="center" vertical="center" wrapText="1"/>
    </xf>
    <xf numFmtId="4" fontId="52" fillId="24" borderId="41" xfId="0" applyNumberFormat="1" applyFont="1" applyFill="1" applyBorder="1" applyAlignment="1">
      <alignment horizontal="center" vertical="center" wrapText="1"/>
    </xf>
    <xf numFmtId="0" fontId="35" fillId="24" borderId="26" xfId="52" applyFont="1" applyFill="1" applyBorder="1" applyAlignment="1">
      <alignment horizontal="center"/>
      <protection/>
    </xf>
    <xf numFmtId="4" fontId="52" fillId="24" borderId="62" xfId="0" applyNumberFormat="1" applyFont="1" applyFill="1" applyBorder="1" applyAlignment="1">
      <alignment horizontal="center" vertical="center" wrapText="1"/>
    </xf>
    <xf numFmtId="4" fontId="52" fillId="24" borderId="81" xfId="0" applyNumberFormat="1" applyFont="1" applyFill="1" applyBorder="1" applyAlignment="1">
      <alignment horizontal="center" vertical="center" wrapText="1"/>
    </xf>
    <xf numFmtId="4" fontId="52" fillId="24" borderId="85" xfId="0" applyNumberFormat="1" applyFont="1" applyFill="1" applyBorder="1" applyAlignment="1">
      <alignment horizontal="center" vertical="center" wrapText="1"/>
    </xf>
    <xf numFmtId="4" fontId="52" fillId="24" borderId="83" xfId="0" applyNumberFormat="1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vertical="center"/>
    </xf>
    <xf numFmtId="0" fontId="43" fillId="24" borderId="13" xfId="0" applyFont="1" applyFill="1" applyBorder="1" applyAlignment="1">
      <alignment vertical="center"/>
    </xf>
    <xf numFmtId="0" fontId="43" fillId="24" borderId="26" xfId="0" applyFont="1" applyFill="1" applyBorder="1" applyAlignment="1">
      <alignment vertical="center"/>
    </xf>
    <xf numFmtId="0" fontId="39" fillId="24" borderId="11" xfId="0" applyFont="1" applyFill="1" applyBorder="1" applyAlignment="1">
      <alignment vertical="center"/>
    </xf>
    <xf numFmtId="0" fontId="39" fillId="24" borderId="62" xfId="0" applyFont="1" applyFill="1" applyBorder="1" applyAlignment="1">
      <alignment vertical="center" wrapText="1"/>
    </xf>
    <xf numFmtId="0" fontId="57" fillId="24" borderId="0" xfId="0" applyFont="1" applyFill="1" applyBorder="1" applyAlignment="1">
      <alignment horizontal="right" vertical="center"/>
    </xf>
    <xf numFmtId="0" fontId="39" fillId="24" borderId="15" xfId="0" applyFont="1" applyFill="1" applyBorder="1" applyAlignment="1">
      <alignment horizontal="center" vertical="center" wrapText="1"/>
    </xf>
    <xf numFmtId="0" fontId="50" fillId="24" borderId="0" xfId="0" applyFont="1" applyFill="1" applyAlignment="1">
      <alignment horizontal="center" vertical="center"/>
    </xf>
    <xf numFmtId="4" fontId="36" fillId="24" borderId="88" xfId="0" applyNumberFormat="1" applyFont="1" applyFill="1" applyBorder="1" applyAlignment="1">
      <alignment horizontal="center" vertical="center" wrapText="1"/>
    </xf>
    <xf numFmtId="4" fontId="43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center" vertical="center" wrapText="1"/>
    </xf>
    <xf numFmtId="0" fontId="47" fillId="24" borderId="0" xfId="0" applyFont="1" applyFill="1" applyAlignment="1">
      <alignment horizontal="center" vertical="center" wrapText="1"/>
    </xf>
    <xf numFmtId="4" fontId="31" fillId="25" borderId="0" xfId="0" applyNumberFormat="1" applyFont="1" applyFill="1" applyAlignment="1">
      <alignment horizontal="center" vertical="center"/>
    </xf>
    <xf numFmtId="0" fontId="39" fillId="24" borderId="22" xfId="0" applyFont="1" applyFill="1" applyBorder="1" applyAlignment="1">
      <alignment horizontal="center" vertical="center" wrapText="1"/>
    </xf>
    <xf numFmtId="14" fontId="39" fillId="24" borderId="22" xfId="0" applyNumberFormat="1" applyFont="1" applyFill="1" applyBorder="1" applyAlignment="1">
      <alignment horizontal="center" vertical="center" wrapText="1"/>
    </xf>
    <xf numFmtId="14" fontId="39" fillId="24" borderId="21" xfId="0" applyNumberFormat="1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vertical="center"/>
    </xf>
    <xf numFmtId="0" fontId="39" fillId="24" borderId="33" xfId="0" applyFont="1" applyFill="1" applyBorder="1" applyAlignment="1">
      <alignment horizontal="center" vertical="center"/>
    </xf>
    <xf numFmtId="0" fontId="39" fillId="24" borderId="89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 shrinkToFit="1"/>
    </xf>
    <xf numFmtId="4" fontId="45" fillId="24" borderId="10" xfId="0" applyNumberFormat="1" applyFont="1" applyFill="1" applyBorder="1" applyAlignment="1">
      <alignment horizontal="right" vertical="center" wrapText="1" shrinkToFit="1"/>
    </xf>
    <xf numFmtId="0" fontId="45" fillId="24" borderId="10" xfId="0" applyFont="1" applyFill="1" applyBorder="1" applyAlignment="1">
      <alignment horizontal="left"/>
    </xf>
    <xf numFmtId="4" fontId="45" fillId="24" borderId="10" xfId="0" applyNumberFormat="1" applyFont="1" applyFill="1" applyBorder="1" applyAlignment="1">
      <alignment horizontal="right"/>
    </xf>
    <xf numFmtId="0" fontId="45" fillId="24" borderId="10" xfId="0" applyFont="1" applyFill="1" applyBorder="1" applyAlignment="1">
      <alignment horizontal="left" wrapText="1" shrinkToFit="1"/>
    </xf>
    <xf numFmtId="0" fontId="45" fillId="24" borderId="10" xfId="0" applyFont="1" applyFill="1" applyBorder="1" applyAlignment="1">
      <alignment horizontal="left" wrapText="1"/>
    </xf>
    <xf numFmtId="0" fontId="45" fillId="24" borderId="41" xfId="0" applyFont="1" applyFill="1" applyBorder="1" applyAlignment="1">
      <alignment horizontal="center" vertical="center"/>
    </xf>
    <xf numFmtId="0" fontId="45" fillId="24" borderId="41" xfId="0" applyFont="1" applyFill="1" applyBorder="1" applyAlignment="1">
      <alignment horizontal="left" wrapText="1"/>
    </xf>
    <xf numFmtId="4" fontId="45" fillId="24" borderId="41" xfId="0" applyNumberFormat="1" applyFont="1" applyFill="1" applyBorder="1" applyAlignment="1">
      <alignment horizontal="right"/>
    </xf>
    <xf numFmtId="0" fontId="45" fillId="24" borderId="24" xfId="0" applyFont="1" applyFill="1" applyBorder="1" applyAlignment="1">
      <alignment horizontal="center" vertical="center"/>
    </xf>
    <xf numFmtId="0" fontId="45" fillId="24" borderId="24" xfId="0" applyFont="1" applyFill="1" applyBorder="1" applyAlignment="1">
      <alignment horizontal="left" wrapText="1"/>
    </xf>
    <xf numFmtId="4" fontId="45" fillId="24" borderId="24" xfId="0" applyNumberFormat="1" applyFont="1" applyFill="1" applyBorder="1" applyAlignment="1">
      <alignment horizontal="right"/>
    </xf>
    <xf numFmtId="0" fontId="45" fillId="24" borderId="14" xfId="0" applyFont="1" applyFill="1" applyBorder="1" applyAlignment="1">
      <alignment horizontal="center"/>
    </xf>
    <xf numFmtId="0" fontId="45" fillId="24" borderId="90" xfId="0" applyFont="1" applyFill="1" applyBorder="1" applyAlignment="1">
      <alignment wrapText="1"/>
    </xf>
    <xf numFmtId="2" fontId="45" fillId="24" borderId="14" xfId="0" applyNumberFormat="1" applyFont="1" applyFill="1" applyBorder="1" applyAlignment="1">
      <alignment/>
    </xf>
    <xf numFmtId="0" fontId="45" fillId="24" borderId="33" xfId="0" applyFont="1" applyFill="1" applyBorder="1" applyAlignment="1">
      <alignment wrapText="1"/>
    </xf>
    <xf numFmtId="2" fontId="45" fillId="24" borderId="10" xfId="0" applyNumberFormat="1" applyFont="1" applyFill="1" applyBorder="1" applyAlignment="1">
      <alignment/>
    </xf>
    <xf numFmtId="0" fontId="44" fillId="24" borderId="0" xfId="0" applyFont="1" applyFill="1" applyAlignment="1">
      <alignment vertical="center" wrapText="1"/>
    </xf>
    <xf numFmtId="0" fontId="45" fillId="24" borderId="0" xfId="0" applyFont="1" applyFill="1" applyAlignment="1">
      <alignment vertical="center" wrapText="1"/>
    </xf>
    <xf numFmtId="3" fontId="45" fillId="24" borderId="0" xfId="0" applyNumberFormat="1" applyFont="1" applyFill="1" applyAlignment="1">
      <alignment vertical="center" wrapText="1"/>
    </xf>
    <xf numFmtId="0" fontId="46" fillId="24" borderId="0" xfId="0" applyFont="1" applyFill="1" applyBorder="1" applyAlignment="1">
      <alignment vertical="center" wrapText="1"/>
    </xf>
    <xf numFmtId="3" fontId="45" fillId="24" borderId="10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/>
    </xf>
    <xf numFmtId="3" fontId="45" fillId="24" borderId="10" xfId="0" applyNumberFormat="1" applyFont="1" applyFill="1" applyBorder="1" applyAlignment="1">
      <alignment vertical="center" wrapText="1"/>
    </xf>
    <xf numFmtId="4" fontId="44" fillId="24" borderId="0" xfId="0" applyNumberFormat="1" applyFont="1" applyFill="1" applyAlignment="1">
      <alignment/>
    </xf>
    <xf numFmtId="4" fontId="43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41" xfId="0" applyFont="1" applyFill="1" applyBorder="1" applyAlignment="1">
      <alignment horizontal="center" vertical="center" wrapText="1"/>
    </xf>
    <xf numFmtId="0" fontId="39" fillId="24" borderId="24" xfId="0" applyFont="1" applyFill="1" applyBorder="1" applyAlignment="1">
      <alignment horizontal="center" vertical="center" wrapText="1"/>
    </xf>
    <xf numFmtId="4" fontId="43" fillId="24" borderId="41" xfId="0" applyNumberFormat="1" applyFont="1" applyFill="1" applyBorder="1" applyAlignment="1">
      <alignment horizontal="center" vertical="center" wrapText="1"/>
    </xf>
    <xf numFmtId="4" fontId="43" fillId="24" borderId="14" xfId="0" applyNumberFormat="1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vertical="center"/>
    </xf>
    <xf numFmtId="0" fontId="39" fillId="24" borderId="14" xfId="0" applyFont="1" applyFill="1" applyBorder="1" applyAlignment="1">
      <alignment horizontal="center" vertical="center" wrapText="1"/>
    </xf>
    <xf numFmtId="4" fontId="43" fillId="24" borderId="0" xfId="0" applyNumberFormat="1" applyFont="1" applyFill="1" applyBorder="1" applyAlignment="1">
      <alignment horizontal="center" vertical="center" wrapText="1"/>
    </xf>
    <xf numFmtId="0" fontId="44" fillId="24" borderId="54" xfId="0" applyFont="1" applyFill="1" applyBorder="1" applyAlignment="1">
      <alignment horizontal="center" wrapText="1"/>
    </xf>
    <xf numFmtId="0" fontId="40" fillId="24" borderId="70" xfId="0" applyFont="1" applyFill="1" applyBorder="1" applyAlignment="1">
      <alignment wrapText="1"/>
    </xf>
    <xf numFmtId="0" fontId="0" fillId="24" borderId="0" xfId="0" applyFill="1" applyAlignment="1">
      <alignment wrapText="1"/>
    </xf>
    <xf numFmtId="0" fontId="45" fillId="24" borderId="0" xfId="0" applyFont="1" applyFill="1" applyAlignment="1">
      <alignment wrapText="1"/>
    </xf>
    <xf numFmtId="0" fontId="40" fillId="24" borderId="12" xfId="0" applyFont="1" applyFill="1" applyBorder="1" applyAlignment="1">
      <alignment wrapText="1"/>
    </xf>
    <xf numFmtId="0" fontId="40" fillId="24" borderId="12" xfId="0" applyFont="1" applyFill="1" applyBorder="1" applyAlignment="1">
      <alignment vertical="center" wrapText="1"/>
    </xf>
    <xf numFmtId="0" fontId="35" fillId="24" borderId="46" xfId="52" applyFont="1" applyFill="1" applyBorder="1" applyAlignment="1">
      <alignment wrapText="1"/>
      <protection/>
    </xf>
    <xf numFmtId="0" fontId="45" fillId="24" borderId="10" xfId="52" applyFont="1" applyFill="1" applyBorder="1" applyAlignment="1">
      <alignment wrapText="1"/>
      <protection/>
    </xf>
    <xf numFmtId="0" fontId="35" fillId="24" borderId="11" xfId="0" applyFont="1" applyFill="1" applyBorder="1" applyAlignment="1">
      <alignment wrapText="1"/>
    </xf>
    <xf numFmtId="0" fontId="35" fillId="24" borderId="12" xfId="0" applyFont="1" applyFill="1" applyBorder="1" applyAlignment="1">
      <alignment wrapText="1"/>
    </xf>
    <xf numFmtId="0" fontId="52" fillId="24" borderId="0" xfId="0" applyFont="1" applyFill="1" applyAlignment="1">
      <alignment vertical="center" wrapText="1"/>
    </xf>
    <xf numFmtId="0" fontId="44" fillId="24" borderId="56" xfId="0" applyFont="1" applyFill="1" applyBorder="1" applyAlignment="1">
      <alignment wrapText="1"/>
    </xf>
    <xf numFmtId="0" fontId="44" fillId="24" borderId="0" xfId="0" applyFont="1" applyFill="1" applyAlignment="1">
      <alignment wrapText="1"/>
    </xf>
    <xf numFmtId="0" fontId="40" fillId="24" borderId="26" xfId="0" applyFont="1" applyFill="1" applyBorder="1" applyAlignment="1">
      <alignment wrapText="1"/>
    </xf>
    <xf numFmtId="0" fontId="52" fillId="24" borderId="10" xfId="0" applyFont="1" applyFill="1" applyBorder="1" applyAlignment="1">
      <alignment vertical="center" wrapText="1"/>
    </xf>
    <xf numFmtId="0" fontId="58" fillId="24" borderId="0" xfId="0" applyFont="1" applyFill="1" applyAlignment="1">
      <alignment wrapText="1"/>
    </xf>
    <xf numFmtId="4" fontId="41" fillId="24" borderId="26" xfId="52" applyNumberFormat="1" applyFont="1" applyFill="1" applyBorder="1" applyAlignment="1">
      <alignment horizontal="center" vertical="center"/>
      <protection/>
    </xf>
    <xf numFmtId="4" fontId="62" fillId="24" borderId="0" xfId="63" applyNumberFormat="1" applyFont="1" applyFill="1" applyBorder="1" applyAlignment="1" applyProtection="1">
      <alignment horizontal="center" vertical="center" wrapText="1"/>
      <protection/>
    </xf>
    <xf numFmtId="4" fontId="41" fillId="24" borderId="26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wrapText="1"/>
    </xf>
    <xf numFmtId="4" fontId="46" fillId="24" borderId="0" xfId="0" applyNumberFormat="1" applyFont="1" applyFill="1" applyAlignment="1">
      <alignment horizontal="center" vertical="center" wrapText="1"/>
    </xf>
    <xf numFmtId="4" fontId="73" fillId="24" borderId="26" xfId="0" applyNumberFormat="1" applyFont="1" applyFill="1" applyBorder="1" applyAlignment="1">
      <alignment horizontal="center" vertical="center" wrapText="1"/>
    </xf>
    <xf numFmtId="4" fontId="41" fillId="24" borderId="0" xfId="0" applyNumberFormat="1" applyFont="1" applyFill="1" applyAlignment="1">
      <alignment horizontal="center" vertical="center" wrapText="1"/>
    </xf>
    <xf numFmtId="2" fontId="63" fillId="24" borderId="10" xfId="0" applyNumberFormat="1" applyFont="1" applyFill="1" applyBorder="1" applyAlignment="1">
      <alignment horizontal="center" wrapText="1"/>
    </xf>
    <xf numFmtId="2" fontId="63" fillId="24" borderId="24" xfId="0" applyNumberFormat="1" applyFont="1" applyFill="1" applyBorder="1" applyAlignment="1">
      <alignment horizontal="center" wrapText="1"/>
    </xf>
    <xf numFmtId="2" fontId="47" fillId="24" borderId="10" xfId="0" applyNumberFormat="1" applyFont="1" applyFill="1" applyBorder="1" applyAlignment="1">
      <alignment horizontal="center" wrapText="1"/>
    </xf>
    <xf numFmtId="4" fontId="65" fillId="24" borderId="13" xfId="0" applyNumberFormat="1" applyFont="1" applyFill="1" applyBorder="1" applyAlignment="1">
      <alignment horizontal="center" vertical="center" wrapText="1"/>
    </xf>
    <xf numFmtId="0" fontId="54" fillId="24" borderId="0" xfId="0" applyFont="1" applyFill="1" applyAlignment="1">
      <alignment wrapText="1"/>
    </xf>
    <xf numFmtId="4" fontId="41" fillId="24" borderId="13" xfId="0" applyNumberFormat="1" applyFont="1" applyFill="1" applyBorder="1" applyAlignment="1">
      <alignment horizontal="center" vertical="center" wrapText="1"/>
    </xf>
    <xf numFmtId="4" fontId="65" fillId="24" borderId="13" xfId="63" applyNumberFormat="1" applyFont="1" applyFill="1" applyBorder="1" applyAlignment="1">
      <alignment horizontal="center" vertical="center" wrapText="1"/>
    </xf>
    <xf numFmtId="4" fontId="66" fillId="24" borderId="0" xfId="0" applyNumberFormat="1" applyFont="1" applyFill="1" applyAlignment="1">
      <alignment horizontal="center" vertical="center" wrapText="1"/>
    </xf>
    <xf numFmtId="4" fontId="67" fillId="24" borderId="10" xfId="0" applyNumberFormat="1" applyFont="1" applyFill="1" applyBorder="1" applyAlignment="1">
      <alignment horizontal="center" vertical="center" wrapText="1"/>
    </xf>
    <xf numFmtId="4" fontId="52" fillId="24" borderId="0" xfId="0" applyNumberFormat="1" applyFont="1" applyFill="1" applyAlignment="1">
      <alignment horizontal="center" vertical="center" wrapText="1"/>
    </xf>
    <xf numFmtId="0" fontId="35" fillId="24" borderId="26" xfId="0" applyFont="1" applyFill="1" applyBorder="1" applyAlignment="1">
      <alignment horizontal="center"/>
    </xf>
    <xf numFmtId="0" fontId="40" fillId="24" borderId="26" xfId="0" applyFont="1" applyFill="1" applyBorder="1" applyAlignment="1">
      <alignment horizontal="center"/>
    </xf>
    <xf numFmtId="4" fontId="44" fillId="24" borderId="14" xfId="0" applyNumberFormat="1" applyFont="1" applyFill="1" applyBorder="1" applyAlignment="1">
      <alignment vertical="center" wrapText="1"/>
    </xf>
    <xf numFmtId="0" fontId="35" fillId="24" borderId="11" xfId="0" applyFont="1" applyFill="1" applyBorder="1" applyAlignment="1">
      <alignment/>
    </xf>
    <xf numFmtId="0" fontId="35" fillId="24" borderId="12" xfId="0" applyFont="1" applyFill="1" applyBorder="1" applyAlignment="1">
      <alignment/>
    </xf>
    <xf numFmtId="0" fontId="35" fillId="24" borderId="13" xfId="0" applyFont="1" applyFill="1" applyBorder="1" applyAlignment="1">
      <alignment/>
    </xf>
    <xf numFmtId="0" fontId="64" fillId="24" borderId="26" xfId="0" applyFont="1" applyFill="1" applyBorder="1" applyAlignment="1">
      <alignment horizontal="left" wrapText="1"/>
    </xf>
    <xf numFmtId="4" fontId="41" fillId="24" borderId="26" xfId="52" applyNumberFormat="1" applyFont="1" applyFill="1" applyBorder="1" applyAlignment="1">
      <alignment horizontal="center" vertical="center" wrapText="1"/>
      <protection/>
    </xf>
    <xf numFmtId="0" fontId="44" fillId="24" borderId="42" xfId="0" applyFont="1" applyFill="1" applyBorder="1" applyAlignment="1">
      <alignment horizontal="center" vertical="center" wrapText="1"/>
    </xf>
    <xf numFmtId="0" fontId="44" fillId="24" borderId="70" xfId="0" applyFont="1" applyFill="1" applyBorder="1" applyAlignment="1">
      <alignment horizontal="center" vertical="center" wrapText="1"/>
    </xf>
    <xf numFmtId="0" fontId="44" fillId="24" borderId="43" xfId="0" applyFont="1" applyFill="1" applyBorder="1" applyAlignment="1">
      <alignment horizontal="center" vertical="center" wrapText="1"/>
    </xf>
    <xf numFmtId="4" fontId="44" fillId="24" borderId="91" xfId="0" applyNumberFormat="1" applyFont="1" applyFill="1" applyBorder="1" applyAlignment="1">
      <alignment horizontal="center" vertical="center" wrapText="1"/>
    </xf>
    <xf numFmtId="0" fontId="45" fillId="24" borderId="41" xfId="0" applyFont="1" applyFill="1" applyBorder="1" applyAlignment="1">
      <alignment/>
    </xf>
    <xf numFmtId="0" fontId="44" fillId="24" borderId="41" xfId="0" applyFont="1" applyFill="1" applyBorder="1" applyAlignment="1">
      <alignment wrapText="1"/>
    </xf>
    <xf numFmtId="0" fontId="44" fillId="24" borderId="41" xfId="0" applyFont="1" applyFill="1" applyBorder="1" applyAlignment="1">
      <alignment/>
    </xf>
    <xf numFmtId="0" fontId="44" fillId="24" borderId="41" xfId="0" applyFont="1" applyFill="1" applyBorder="1" applyAlignment="1">
      <alignment horizontal="center"/>
    </xf>
    <xf numFmtId="0" fontId="44" fillId="24" borderId="92" xfId="0" applyFont="1" applyFill="1" applyBorder="1" applyAlignment="1">
      <alignment horizontal="center" vertical="center" wrapText="1"/>
    </xf>
    <xf numFmtId="0" fontId="44" fillId="24" borderId="56" xfId="0" applyFont="1" applyFill="1" applyBorder="1" applyAlignment="1">
      <alignment horizontal="center" vertical="center" wrapText="1"/>
    </xf>
    <xf numFmtId="0" fontId="44" fillId="24" borderId="14" xfId="0" applyFont="1" applyFill="1" applyBorder="1" applyAlignment="1">
      <alignment horizontal="center"/>
    </xf>
    <xf numFmtId="0" fontId="44" fillId="24" borderId="42" xfId="0" applyFont="1" applyFill="1" applyBorder="1" applyAlignment="1">
      <alignment/>
    </xf>
    <xf numFmtId="0" fontId="44" fillId="24" borderId="70" xfId="0" applyFont="1" applyFill="1" applyBorder="1" applyAlignment="1">
      <alignment wrapText="1"/>
    </xf>
    <xf numFmtId="0" fontId="44" fillId="24" borderId="70" xfId="0" applyFont="1" applyFill="1" applyBorder="1" applyAlignment="1">
      <alignment/>
    </xf>
    <xf numFmtId="0" fontId="44" fillId="24" borderId="91" xfId="0" applyFont="1" applyFill="1" applyBorder="1" applyAlignment="1">
      <alignment horizontal="center"/>
    </xf>
    <xf numFmtId="0" fontId="68" fillId="24" borderId="45" xfId="0" applyFont="1" applyFill="1" applyBorder="1" applyAlignment="1">
      <alignment/>
    </xf>
    <xf numFmtId="0" fontId="69" fillId="24" borderId="46" xfId="0" applyFont="1" applyFill="1" applyBorder="1" applyAlignment="1">
      <alignment wrapText="1"/>
    </xf>
    <xf numFmtId="0" fontId="69" fillId="24" borderId="87" xfId="0" applyFont="1" applyFill="1" applyBorder="1" applyAlignment="1">
      <alignment/>
    </xf>
    <xf numFmtId="0" fontId="69" fillId="24" borderId="87" xfId="0" applyFont="1" applyFill="1" applyBorder="1" applyAlignment="1">
      <alignment horizontal="center"/>
    </xf>
    <xf numFmtId="4" fontId="70" fillId="24" borderId="93" xfId="0" applyNumberFormat="1" applyFont="1" applyFill="1" applyBorder="1" applyAlignment="1">
      <alignment horizontal="center" vertical="center"/>
    </xf>
    <xf numFmtId="4" fontId="70" fillId="24" borderId="93" xfId="0" applyNumberFormat="1" applyFont="1" applyFill="1" applyBorder="1" applyAlignment="1">
      <alignment horizontal="center" vertical="center" wrapText="1"/>
    </xf>
    <xf numFmtId="0" fontId="71" fillId="24" borderId="0" xfId="0" applyFont="1" applyFill="1" applyAlignment="1">
      <alignment/>
    </xf>
    <xf numFmtId="0" fontId="36" fillId="24" borderId="10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0" fontId="44" fillId="24" borderId="32" xfId="0" applyFont="1" applyFill="1" applyBorder="1" applyAlignment="1">
      <alignment horizontal="center" vertical="center" wrapText="1"/>
    </xf>
    <xf numFmtId="0" fontId="44" fillId="24" borderId="33" xfId="0" applyFont="1" applyFill="1" applyBorder="1" applyAlignment="1">
      <alignment horizontal="center" vertical="center" wrapText="1"/>
    </xf>
    <xf numFmtId="0" fontId="36" fillId="24" borderId="41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9" fillId="24" borderId="39" xfId="0" applyFont="1" applyFill="1" applyBorder="1" applyAlignment="1">
      <alignment vertical="center" wrapText="1"/>
    </xf>
    <xf numFmtId="0" fontId="39" fillId="24" borderId="31" xfId="0" applyFont="1" applyFill="1" applyBorder="1" applyAlignment="1">
      <alignment vertical="center" wrapText="1"/>
    </xf>
    <xf numFmtId="0" fontId="42" fillId="24" borderId="41" xfId="0" applyFont="1" applyFill="1" applyBorder="1" applyAlignment="1">
      <alignment vertical="center" wrapText="1"/>
    </xf>
    <xf numFmtId="0" fontId="36" fillId="24" borderId="31" xfId="0" applyFont="1" applyFill="1" applyBorder="1" applyAlignment="1">
      <alignment horizontal="center" vertical="center" wrapText="1"/>
    </xf>
    <xf numFmtId="0" fontId="45" fillId="24" borderId="39" xfId="0" applyFont="1" applyFill="1" applyBorder="1" applyAlignment="1">
      <alignment vertical="center" wrapText="1"/>
    </xf>
    <xf numFmtId="0" fontId="45" fillId="24" borderId="31" xfId="0" applyFont="1" applyFill="1" applyBorder="1" applyAlignment="1">
      <alignment vertical="center" wrapText="1"/>
    </xf>
    <xf numFmtId="0" fontId="45" fillId="24" borderId="40" xfId="0" applyFont="1" applyFill="1" applyBorder="1" applyAlignment="1">
      <alignment vertical="center" wrapText="1"/>
    </xf>
    <xf numFmtId="0" fontId="46" fillId="24" borderId="41" xfId="0" applyFont="1" applyFill="1" applyBorder="1" applyAlignment="1">
      <alignment vertical="center" wrapText="1"/>
    </xf>
    <xf numFmtId="0" fontId="36" fillId="24" borderId="37" xfId="0" applyFont="1" applyFill="1" applyBorder="1" applyAlignment="1">
      <alignment horizontal="center" vertical="center" wrapText="1"/>
    </xf>
    <xf numFmtId="0" fontId="36" fillId="24" borderId="38" xfId="0" applyFont="1" applyFill="1" applyBorder="1" applyAlignment="1">
      <alignment horizontal="center" vertical="center" wrapText="1"/>
    </xf>
    <xf numFmtId="0" fontId="36" fillId="24" borderId="40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23" xfId="0" applyFont="1" applyFill="1" applyBorder="1" applyAlignment="1">
      <alignment horizontal="center" vertical="center" wrapText="1"/>
    </xf>
    <xf numFmtId="0" fontId="36" fillId="24" borderId="24" xfId="0" applyFont="1" applyFill="1" applyBorder="1" applyAlignment="1">
      <alignment horizontal="center" vertical="center" wrapText="1"/>
    </xf>
    <xf numFmtId="0" fontId="45" fillId="24" borderId="94" xfId="0" applyFont="1" applyFill="1" applyBorder="1" applyAlignment="1">
      <alignment vertical="center" wrapText="1"/>
    </xf>
    <xf numFmtId="0" fontId="45" fillId="24" borderId="95" xfId="0" applyFont="1" applyFill="1" applyBorder="1" applyAlignment="1">
      <alignment vertical="center" wrapText="1"/>
    </xf>
    <xf numFmtId="0" fontId="45" fillId="24" borderId="96" xfId="0" applyFont="1" applyFill="1" applyBorder="1" applyAlignment="1">
      <alignment vertical="center" wrapText="1"/>
    </xf>
    <xf numFmtId="0" fontId="36" fillId="24" borderId="62" xfId="0" applyFont="1" applyFill="1" applyBorder="1" applyAlignment="1">
      <alignment horizontal="center" vertical="center" wrapText="1"/>
    </xf>
    <xf numFmtId="0" fontId="36" fillId="24" borderId="54" xfId="0" applyFont="1" applyFill="1" applyBorder="1" applyAlignment="1">
      <alignment horizontal="center" vertical="center" wrapText="1"/>
    </xf>
    <xf numFmtId="0" fontId="36" fillId="24" borderId="56" xfId="0" applyFont="1" applyFill="1" applyBorder="1" applyAlignment="1">
      <alignment horizontal="center" vertical="center" wrapText="1"/>
    </xf>
    <xf numFmtId="0" fontId="49" fillId="24" borderId="97" xfId="0" applyFont="1" applyFill="1" applyBorder="1" applyAlignment="1">
      <alignment horizontal="left"/>
    </xf>
    <xf numFmtId="0" fontId="36" fillId="24" borderId="60" xfId="0" applyFont="1" applyFill="1" applyBorder="1" applyAlignment="1">
      <alignment horizontal="center" vertical="center" wrapText="1"/>
    </xf>
    <xf numFmtId="0" fontId="36" fillId="24" borderId="39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0" fontId="36" fillId="24" borderId="32" xfId="0" applyFont="1" applyFill="1" applyBorder="1" applyAlignment="1">
      <alignment horizontal="center" vertical="center" wrapText="1"/>
    </xf>
    <xf numFmtId="0" fontId="36" fillId="24" borderId="33" xfId="0" applyFont="1" applyFill="1" applyBorder="1" applyAlignment="1">
      <alignment horizontal="center" vertical="center" wrapText="1"/>
    </xf>
    <xf numFmtId="0" fontId="45" fillId="24" borderId="39" xfId="0" applyFont="1" applyFill="1" applyBorder="1" applyAlignment="1">
      <alignment vertical="center"/>
    </xf>
    <xf numFmtId="0" fontId="45" fillId="24" borderId="31" xfId="0" applyFont="1" applyFill="1" applyBorder="1" applyAlignment="1">
      <alignment vertical="center"/>
    </xf>
    <xf numFmtId="0" fontId="45" fillId="24" borderId="40" xfId="0" applyFont="1" applyFill="1" applyBorder="1" applyAlignment="1">
      <alignment vertical="center"/>
    </xf>
    <xf numFmtId="0" fontId="39" fillId="24" borderId="39" xfId="0" applyFont="1" applyFill="1" applyBorder="1" applyAlignment="1">
      <alignment vertical="center"/>
    </xf>
    <xf numFmtId="0" fontId="39" fillId="24" borderId="31" xfId="0" applyFont="1" applyFill="1" applyBorder="1" applyAlignment="1">
      <alignment vertical="center"/>
    </xf>
    <xf numFmtId="0" fontId="45" fillId="24" borderId="41" xfId="0" applyFont="1" applyFill="1" applyBorder="1" applyAlignment="1">
      <alignment vertical="center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32" xfId="0" applyFont="1" applyFill="1" applyBorder="1" applyAlignment="1">
      <alignment horizontal="center" vertical="center" wrapText="1"/>
    </xf>
    <xf numFmtId="0" fontId="43" fillId="24" borderId="33" xfId="0" applyFont="1" applyFill="1" applyBorder="1" applyAlignment="1">
      <alignment horizontal="center" vertical="center" wrapText="1"/>
    </xf>
    <xf numFmtId="0" fontId="36" fillId="24" borderId="98" xfId="0" applyFont="1" applyFill="1" applyBorder="1" applyAlignment="1">
      <alignment horizontal="center" vertical="center" wrapText="1"/>
    </xf>
    <xf numFmtId="0" fontId="36" fillId="24" borderId="99" xfId="0" applyFont="1" applyFill="1" applyBorder="1" applyAlignment="1">
      <alignment horizontal="center" vertical="center" wrapText="1"/>
    </xf>
    <xf numFmtId="0" fontId="39" fillId="24" borderId="41" xfId="0" applyFont="1" applyFill="1" applyBorder="1" applyAlignment="1">
      <alignment vertical="center"/>
    </xf>
    <xf numFmtId="0" fontId="39" fillId="24" borderId="94" xfId="0" applyFont="1" applyFill="1" applyBorder="1" applyAlignment="1">
      <alignment vertical="center" wrapText="1"/>
    </xf>
    <xf numFmtId="0" fontId="39" fillId="24" borderId="95" xfId="0" applyFont="1" applyFill="1" applyBorder="1" applyAlignment="1">
      <alignment vertical="center" wrapText="1"/>
    </xf>
    <xf numFmtId="0" fontId="39" fillId="24" borderId="31" xfId="0" applyFont="1" applyFill="1" applyBorder="1" applyAlignment="1">
      <alignment/>
    </xf>
    <xf numFmtId="4" fontId="43" fillId="24" borderId="100" xfId="0" applyNumberFormat="1" applyFont="1" applyFill="1" applyBorder="1" applyAlignment="1">
      <alignment horizontal="center"/>
    </xf>
    <xf numFmtId="4" fontId="43" fillId="24" borderId="101" xfId="0" applyNumberFormat="1" applyFont="1" applyFill="1" applyBorder="1" applyAlignment="1">
      <alignment horizontal="center"/>
    </xf>
    <xf numFmtId="4" fontId="36" fillId="24" borderId="10" xfId="0" applyNumberFormat="1" applyFont="1" applyFill="1" applyBorder="1" applyAlignment="1">
      <alignment horizontal="center" vertical="center" wrapText="1"/>
    </xf>
    <xf numFmtId="4" fontId="36" fillId="24" borderId="41" xfId="0" applyNumberFormat="1" applyFont="1" applyFill="1" applyBorder="1" applyAlignment="1">
      <alignment horizontal="center" vertical="center" wrapText="1"/>
    </xf>
    <xf numFmtId="4" fontId="36" fillId="24" borderId="14" xfId="0" applyNumberFormat="1" applyFont="1" applyFill="1" applyBorder="1" applyAlignment="1">
      <alignment horizontal="center" vertical="center" wrapText="1"/>
    </xf>
    <xf numFmtId="4" fontId="36" fillId="24" borderId="44" xfId="0" applyNumberFormat="1" applyFont="1" applyFill="1" applyBorder="1" applyAlignment="1">
      <alignment horizontal="center" vertical="center" wrapText="1"/>
    </xf>
    <xf numFmtId="4" fontId="36" fillId="24" borderId="30" xfId="0" applyNumberFormat="1" applyFont="1" applyFill="1" applyBorder="1" applyAlignment="1">
      <alignment horizontal="center" vertical="center" wrapText="1"/>
    </xf>
    <xf numFmtId="4" fontId="36" fillId="24" borderId="102" xfId="0" applyNumberFormat="1" applyFont="1" applyFill="1" applyBorder="1" applyAlignment="1">
      <alignment horizontal="center" vertical="center" wrapText="1"/>
    </xf>
    <xf numFmtId="4" fontId="36" fillId="24" borderId="103" xfId="0" applyNumberFormat="1" applyFont="1" applyFill="1" applyBorder="1" applyAlignment="1">
      <alignment horizontal="center" vertical="center" wrapText="1"/>
    </xf>
    <xf numFmtId="4" fontId="44" fillId="24" borderId="100" xfId="0" applyNumberFormat="1" applyFont="1" applyFill="1" applyBorder="1" applyAlignment="1">
      <alignment horizontal="center" vertical="center"/>
    </xf>
    <xf numFmtId="4" fontId="44" fillId="24" borderId="101" xfId="0" applyNumberFormat="1" applyFont="1" applyFill="1" applyBorder="1" applyAlignment="1">
      <alignment horizontal="center" vertical="center"/>
    </xf>
    <xf numFmtId="4" fontId="44" fillId="24" borderId="104" xfId="0" applyNumberFormat="1" applyFont="1" applyFill="1" applyBorder="1" applyAlignment="1">
      <alignment horizontal="center" vertical="center"/>
    </xf>
    <xf numFmtId="4" fontId="44" fillId="24" borderId="105" xfId="0" applyNumberFormat="1" applyFont="1" applyFill="1" applyBorder="1" applyAlignment="1">
      <alignment horizontal="center" vertical="center" wrapText="1"/>
    </xf>
    <xf numFmtId="4" fontId="44" fillId="24" borderId="82" xfId="0" applyNumberFormat="1" applyFont="1" applyFill="1" applyBorder="1" applyAlignment="1">
      <alignment horizontal="center" vertical="center" wrapText="1"/>
    </xf>
    <xf numFmtId="0" fontId="52" fillId="24" borderId="106" xfId="0" applyFont="1" applyFill="1" applyBorder="1" applyAlignment="1">
      <alignment horizontal="center" vertical="center" wrapText="1"/>
    </xf>
    <xf numFmtId="0" fontId="52" fillId="24" borderId="107" xfId="0" applyFont="1" applyFill="1" applyBorder="1" applyAlignment="1">
      <alignment horizontal="center" vertical="center" wrapText="1"/>
    </xf>
    <xf numFmtId="0" fontId="52" fillId="24" borderId="108" xfId="0" applyFont="1" applyFill="1" applyBorder="1" applyAlignment="1">
      <alignment horizontal="center" vertical="center" wrapText="1"/>
    </xf>
    <xf numFmtId="0" fontId="52" fillId="24" borderId="60" xfId="0" applyFont="1" applyFill="1" applyBorder="1" applyAlignment="1">
      <alignment horizontal="center" vertical="center" wrapText="1"/>
    </xf>
    <xf numFmtId="0" fontId="52" fillId="24" borderId="62" xfId="0" applyFont="1" applyFill="1" applyBorder="1" applyAlignment="1">
      <alignment horizontal="center" vertical="center" wrapText="1"/>
    </xf>
    <xf numFmtId="0" fontId="52" fillId="24" borderId="63" xfId="0" applyFont="1" applyFill="1" applyBorder="1" applyAlignment="1">
      <alignment horizontal="center" vertical="center" wrapText="1"/>
    </xf>
    <xf numFmtId="0" fontId="52" fillId="24" borderId="44" xfId="0" applyFont="1" applyFill="1" applyBorder="1" applyAlignment="1">
      <alignment horizontal="center" vertical="center" wrapText="1"/>
    </xf>
    <xf numFmtId="0" fontId="52" fillId="24" borderId="109" xfId="52" applyFont="1" applyFill="1" applyBorder="1" applyAlignment="1">
      <alignment horizontal="center" vertical="center" wrapText="1"/>
      <protection/>
    </xf>
    <xf numFmtId="0" fontId="52" fillId="24" borderId="110" xfId="52" applyFont="1" applyFill="1" applyBorder="1" applyAlignment="1">
      <alignment horizontal="center" vertical="center" wrapText="1"/>
      <protection/>
    </xf>
    <xf numFmtId="0" fontId="44" fillId="24" borderId="54" xfId="0" applyFont="1" applyFill="1" applyBorder="1" applyAlignment="1">
      <alignment horizontal="center" wrapText="1"/>
    </xf>
    <xf numFmtId="0" fontId="44" fillId="24" borderId="56" xfId="0" applyFont="1" applyFill="1" applyBorder="1" applyAlignment="1">
      <alignment horizontal="center" wrapText="1"/>
    </xf>
    <xf numFmtId="4" fontId="44" fillId="24" borderId="105" xfId="0" applyNumberFormat="1" applyFont="1" applyFill="1" applyBorder="1" applyAlignment="1">
      <alignment horizontal="center" vertical="center"/>
    </xf>
    <xf numFmtId="4" fontId="44" fillId="24" borderId="82" xfId="0" applyNumberFormat="1" applyFont="1" applyFill="1" applyBorder="1" applyAlignment="1">
      <alignment horizontal="center" vertical="center"/>
    </xf>
    <xf numFmtId="0" fontId="52" fillId="24" borderId="111" xfId="0" applyFont="1" applyFill="1" applyBorder="1" applyAlignment="1">
      <alignment horizontal="center" vertical="center" wrapText="1"/>
    </xf>
    <xf numFmtId="0" fontId="52" fillId="24" borderId="112" xfId="0" applyFont="1" applyFill="1" applyBorder="1" applyAlignment="1">
      <alignment horizontal="center" vertical="center" wrapText="1"/>
    </xf>
    <xf numFmtId="0" fontId="52" fillId="24" borderId="113" xfId="0" applyFont="1" applyFill="1" applyBorder="1" applyAlignment="1">
      <alignment horizontal="center" vertical="center" wrapText="1"/>
    </xf>
    <xf numFmtId="0" fontId="52" fillId="24" borderId="109" xfId="0" applyFont="1" applyFill="1" applyBorder="1" applyAlignment="1">
      <alignment horizontal="center" vertical="center" wrapText="1"/>
    </xf>
    <xf numFmtId="0" fontId="52" fillId="24" borderId="53" xfId="52" applyFont="1" applyFill="1" applyBorder="1" applyAlignment="1">
      <alignment horizontal="center" vertical="center" wrapText="1"/>
      <protection/>
    </xf>
    <xf numFmtId="0" fontId="52" fillId="24" borderId="31" xfId="52" applyFont="1" applyFill="1" applyBorder="1" applyAlignment="1">
      <alignment horizontal="center" vertical="center" wrapText="1"/>
      <protection/>
    </xf>
    <xf numFmtId="0" fontId="52" fillId="24" borderId="114" xfId="52" applyFont="1" applyFill="1" applyBorder="1" applyAlignment="1">
      <alignment horizontal="center" vertical="center" wrapText="1"/>
      <protection/>
    </xf>
    <xf numFmtId="0" fontId="52" fillId="24" borderId="115" xfId="52" applyFont="1" applyFill="1" applyBorder="1" applyAlignment="1">
      <alignment horizontal="center" vertical="center" wrapText="1"/>
      <protection/>
    </xf>
    <xf numFmtId="0" fontId="52" fillId="24" borderId="34" xfId="0" applyFont="1" applyFill="1" applyBorder="1" applyAlignment="1">
      <alignment horizontal="center" vertical="center" wrapText="1"/>
    </xf>
    <xf numFmtId="0" fontId="52" fillId="24" borderId="116" xfId="0" applyFont="1" applyFill="1" applyBorder="1" applyAlignment="1">
      <alignment horizontal="center" vertical="center" wrapText="1"/>
    </xf>
    <xf numFmtId="0" fontId="52" fillId="24" borderId="117" xfId="0" applyFont="1" applyFill="1" applyBorder="1" applyAlignment="1">
      <alignment horizontal="center" vertical="center" wrapText="1"/>
    </xf>
    <xf numFmtId="0" fontId="52" fillId="24" borderId="110" xfId="0" applyFont="1" applyFill="1" applyBorder="1" applyAlignment="1">
      <alignment horizontal="center" vertical="center" wrapText="1"/>
    </xf>
    <xf numFmtId="0" fontId="45" fillId="24" borderId="107" xfId="0" applyFont="1" applyFill="1" applyBorder="1" applyAlignment="1">
      <alignment horizontal="center"/>
    </xf>
    <xf numFmtId="0" fontId="44" fillId="24" borderId="11" xfId="0" applyFont="1" applyFill="1" applyBorder="1" applyAlignment="1">
      <alignment horizontal="center"/>
    </xf>
    <xf numFmtId="0" fontId="44" fillId="24" borderId="12" xfId="0" applyFont="1" applyFill="1" applyBorder="1" applyAlignment="1">
      <alignment horizontal="center"/>
    </xf>
    <xf numFmtId="0" fontId="44" fillId="24" borderId="13" xfId="0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41" xfId="0" applyFont="1" applyFill="1" applyBorder="1" applyAlignment="1">
      <alignment horizontal="center" vertical="center" wrapText="1"/>
    </xf>
    <xf numFmtId="0" fontId="39" fillId="24" borderId="31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39" fillId="24" borderId="56" xfId="0" applyFont="1" applyFill="1" applyBorder="1" applyAlignment="1">
      <alignment horizontal="center" vertical="center" wrapText="1"/>
    </xf>
    <xf numFmtId="0" fontId="39" fillId="24" borderId="59" xfId="0" applyFont="1" applyFill="1" applyBorder="1" applyAlignment="1">
      <alignment horizontal="center" vertical="center" wrapText="1"/>
    </xf>
    <xf numFmtId="0" fontId="39" fillId="24" borderId="114" xfId="0" applyFont="1" applyFill="1" applyBorder="1" applyAlignment="1">
      <alignment horizontal="center" vertical="center" wrapText="1"/>
    </xf>
    <xf numFmtId="0" fontId="39" fillId="24" borderId="58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90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left" vertical="center"/>
    </xf>
    <xf numFmtId="0" fontId="43" fillId="24" borderId="12" xfId="0" applyFont="1" applyFill="1" applyBorder="1" applyAlignment="1">
      <alignment horizontal="left" vertical="center"/>
    </xf>
    <xf numFmtId="0" fontId="39" fillId="24" borderId="12" xfId="0" applyFont="1" applyFill="1" applyBorder="1" applyAlignment="1">
      <alignment vertical="center"/>
    </xf>
    <xf numFmtId="0" fontId="39" fillId="24" borderId="13" xfId="0" applyFont="1" applyFill="1" applyBorder="1" applyAlignment="1">
      <alignment vertical="center"/>
    </xf>
    <xf numFmtId="0" fontId="43" fillId="24" borderId="60" xfId="0" applyFont="1" applyFill="1" applyBorder="1" applyAlignment="1">
      <alignment horizontal="center" vertical="center"/>
    </xf>
    <xf numFmtId="0" fontId="43" fillId="24" borderId="62" xfId="0" applyFont="1" applyFill="1" applyBorder="1" applyAlignment="1">
      <alignment horizontal="center" vertical="center"/>
    </xf>
    <xf numFmtId="0" fontId="43" fillId="24" borderId="63" xfId="0" applyFont="1" applyFill="1" applyBorder="1" applyAlignment="1">
      <alignment horizontal="center" vertical="center"/>
    </xf>
    <xf numFmtId="0" fontId="39" fillId="24" borderId="29" xfId="0" applyFont="1" applyFill="1" applyBorder="1" applyAlignment="1">
      <alignment horizontal="center" vertical="center" wrapText="1"/>
    </xf>
    <xf numFmtId="0" fontId="39" fillId="24" borderId="23" xfId="0" applyFont="1" applyFill="1" applyBorder="1" applyAlignment="1">
      <alignment horizontal="center" vertical="center" wrapText="1"/>
    </xf>
    <xf numFmtId="4" fontId="43" fillId="24" borderId="41" xfId="0" applyNumberFormat="1" applyFont="1" applyFill="1" applyBorder="1" applyAlignment="1">
      <alignment horizontal="center" vertical="center" wrapText="1"/>
    </xf>
    <xf numFmtId="4" fontId="43" fillId="24" borderId="14" xfId="0" applyNumberFormat="1" applyFont="1" applyFill="1" applyBorder="1" applyAlignment="1">
      <alignment horizontal="center" vertical="center" wrapText="1"/>
    </xf>
    <xf numFmtId="0" fontId="39" fillId="24" borderId="65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left" vertical="center"/>
    </xf>
    <xf numFmtId="0" fontId="39" fillId="24" borderId="64" xfId="0" applyFont="1" applyFill="1" applyBorder="1" applyAlignment="1">
      <alignment horizontal="center" vertical="center"/>
    </xf>
    <xf numFmtId="0" fontId="39" fillId="24" borderId="97" xfId="0" applyFont="1" applyFill="1" applyBorder="1" applyAlignment="1">
      <alignment horizontal="center" vertical="center"/>
    </xf>
    <xf numFmtId="0" fontId="39" fillId="24" borderId="57" xfId="0" applyFont="1" applyFill="1" applyBorder="1" applyAlignment="1">
      <alignment horizontal="center" vertical="center" wrapText="1"/>
    </xf>
    <xf numFmtId="0" fontId="39" fillId="24" borderId="92" xfId="0" applyFont="1" applyFill="1" applyBorder="1" applyAlignment="1">
      <alignment horizontal="center" vertical="center" wrapText="1"/>
    </xf>
    <xf numFmtId="0" fontId="39" fillId="24" borderId="55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 wrapText="1"/>
    </xf>
    <xf numFmtId="0" fontId="43" fillId="24" borderId="44" xfId="0" applyFont="1" applyFill="1" applyBorder="1" applyAlignment="1">
      <alignment horizontal="center" vertical="center"/>
    </xf>
    <xf numFmtId="4" fontId="43" fillId="24" borderId="10" xfId="0" applyNumberFormat="1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/>
    </xf>
    <xf numFmtId="0" fontId="39" fillId="24" borderId="24" xfId="0" applyFont="1" applyFill="1" applyBorder="1" applyAlignment="1">
      <alignment horizontal="center" vertical="center" wrapText="1"/>
    </xf>
    <xf numFmtId="0" fontId="39" fillId="24" borderId="33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budyn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F107">
      <selection activeCell="T119" sqref="T119"/>
    </sheetView>
  </sheetViews>
  <sheetFormatPr defaultColWidth="9.140625" defaultRowHeight="12.75"/>
  <cols>
    <col min="1" max="1" width="3.7109375" style="8" customWidth="1"/>
    <col min="2" max="2" width="17.28125" style="8" customWidth="1"/>
    <col min="3" max="3" width="11.8515625" style="8" customWidth="1"/>
    <col min="4" max="4" width="11.00390625" style="8" customWidth="1"/>
    <col min="5" max="5" width="32.140625" style="8" customWidth="1"/>
    <col min="6" max="6" width="11.8515625" style="8" customWidth="1"/>
    <col min="7" max="7" width="11.7109375" style="8" customWidth="1"/>
    <col min="8" max="8" width="14.57421875" style="8" customWidth="1"/>
    <col min="9" max="9" width="9.421875" style="8" customWidth="1"/>
    <col min="10" max="10" width="16.7109375" style="8" customWidth="1"/>
    <col min="11" max="11" width="10.00390625" style="8" customWidth="1"/>
    <col min="12" max="15" width="9.140625" style="8" customWidth="1"/>
    <col min="16" max="16" width="10.00390625" style="8" customWidth="1"/>
    <col min="17" max="17" width="9.8515625" style="8" customWidth="1"/>
    <col min="18" max="18" width="9.140625" style="8" customWidth="1"/>
    <col min="19" max="19" width="13.57421875" style="8" customWidth="1"/>
    <col min="20" max="20" width="19.7109375" style="367" customWidth="1"/>
    <col min="21" max="16384" width="9.140625" style="2" customWidth="1"/>
  </cols>
  <sheetData>
    <row r="1" spans="1:20" s="103" customFormat="1" ht="16.5" customHeight="1" thickBot="1">
      <c r="A1" s="507" t="s">
        <v>301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364"/>
    </row>
    <row r="2" spans="1:20" ht="23.25" customHeight="1">
      <c r="A2" s="508" t="s">
        <v>291</v>
      </c>
      <c r="B2" s="504" t="s">
        <v>343</v>
      </c>
      <c r="C2" s="504" t="s">
        <v>305</v>
      </c>
      <c r="D2" s="504" t="s">
        <v>306</v>
      </c>
      <c r="E2" s="504" t="s">
        <v>307</v>
      </c>
      <c r="F2" s="505" t="s">
        <v>308</v>
      </c>
      <c r="G2" s="504" t="s">
        <v>309</v>
      </c>
      <c r="H2" s="505" t="s">
        <v>42</v>
      </c>
      <c r="I2" s="505" t="s">
        <v>310</v>
      </c>
      <c r="J2" s="505" t="s">
        <v>311</v>
      </c>
      <c r="K2" s="505" t="s">
        <v>312</v>
      </c>
      <c r="L2" s="504" t="s">
        <v>313</v>
      </c>
      <c r="M2" s="504" t="s">
        <v>314</v>
      </c>
      <c r="N2" s="505" t="s">
        <v>315</v>
      </c>
      <c r="O2" s="504" t="s">
        <v>316</v>
      </c>
      <c r="P2" s="504" t="s">
        <v>317</v>
      </c>
      <c r="Q2" s="504" t="s">
        <v>318</v>
      </c>
      <c r="R2" s="504"/>
      <c r="S2" s="504"/>
      <c r="T2" s="533" t="s">
        <v>34</v>
      </c>
    </row>
    <row r="3" spans="1:20" ht="85.5" customHeight="1" thickBot="1">
      <c r="A3" s="499"/>
      <c r="B3" s="500"/>
      <c r="C3" s="500"/>
      <c r="D3" s="500"/>
      <c r="E3" s="500"/>
      <c r="F3" s="506"/>
      <c r="G3" s="500"/>
      <c r="H3" s="506"/>
      <c r="I3" s="506"/>
      <c r="J3" s="506"/>
      <c r="K3" s="506"/>
      <c r="L3" s="500"/>
      <c r="M3" s="500"/>
      <c r="N3" s="506"/>
      <c r="O3" s="500"/>
      <c r="P3" s="500"/>
      <c r="Q3" s="187" t="s">
        <v>319</v>
      </c>
      <c r="R3" s="187" t="s">
        <v>320</v>
      </c>
      <c r="S3" s="187" t="s">
        <v>321</v>
      </c>
      <c r="T3" s="534"/>
    </row>
    <row r="4" spans="1:20" ht="107.25" customHeight="1">
      <c r="A4" s="104" t="s">
        <v>297</v>
      </c>
      <c r="B4" s="105" t="s">
        <v>300</v>
      </c>
      <c r="C4" s="105" t="s">
        <v>322</v>
      </c>
      <c r="D4" s="105" t="s">
        <v>323</v>
      </c>
      <c r="E4" s="106" t="s">
        <v>324</v>
      </c>
      <c r="F4" s="106" t="s">
        <v>325</v>
      </c>
      <c r="G4" s="105" t="s">
        <v>326</v>
      </c>
      <c r="H4" s="105"/>
      <c r="I4" s="105" t="s">
        <v>327</v>
      </c>
      <c r="J4" s="105" t="s">
        <v>328</v>
      </c>
      <c r="K4" s="105" t="s">
        <v>329</v>
      </c>
      <c r="L4" s="107">
        <v>3729.56</v>
      </c>
      <c r="M4" s="107">
        <v>929.71</v>
      </c>
      <c r="N4" s="105" t="s">
        <v>323</v>
      </c>
      <c r="O4" s="105">
        <v>4</v>
      </c>
      <c r="P4" s="105" t="s">
        <v>330</v>
      </c>
      <c r="Q4" s="105" t="s">
        <v>331</v>
      </c>
      <c r="R4" s="105" t="s">
        <v>332</v>
      </c>
      <c r="S4" s="105" t="s">
        <v>333</v>
      </c>
      <c r="T4" s="365">
        <f aca="true" t="shared" si="0" ref="T4:T10">L4*3000</f>
        <v>11188680</v>
      </c>
    </row>
    <row r="5" spans="1:20" ht="52.5">
      <c r="A5" s="108" t="s">
        <v>298</v>
      </c>
      <c r="B5" s="109" t="s">
        <v>334</v>
      </c>
      <c r="C5" s="105" t="s">
        <v>322</v>
      </c>
      <c r="D5" s="110">
        <v>1905</v>
      </c>
      <c r="E5" s="111" t="s">
        <v>335</v>
      </c>
      <c r="F5" s="111" t="s">
        <v>336</v>
      </c>
      <c r="G5" s="109" t="s">
        <v>337</v>
      </c>
      <c r="H5" s="109"/>
      <c r="I5" s="109" t="s">
        <v>338</v>
      </c>
      <c r="J5" s="109" t="s">
        <v>339</v>
      </c>
      <c r="K5" s="109" t="s">
        <v>329</v>
      </c>
      <c r="L5" s="112">
        <v>675</v>
      </c>
      <c r="M5" s="112">
        <v>206</v>
      </c>
      <c r="N5" s="112">
        <v>2604</v>
      </c>
      <c r="O5" s="109">
        <v>4</v>
      </c>
      <c r="P5" s="109" t="s">
        <v>330</v>
      </c>
      <c r="Q5" s="109" t="s">
        <v>340</v>
      </c>
      <c r="R5" s="109" t="s">
        <v>341</v>
      </c>
      <c r="S5" s="109" t="s">
        <v>342</v>
      </c>
      <c r="T5" s="365">
        <f t="shared" si="0"/>
        <v>2025000</v>
      </c>
    </row>
    <row r="6" spans="1:20" s="32" customFormat="1" ht="33.75">
      <c r="A6" s="104" t="s">
        <v>299</v>
      </c>
      <c r="B6" s="30" t="s">
        <v>807</v>
      </c>
      <c r="C6" s="30" t="s">
        <v>808</v>
      </c>
      <c r="D6" s="30" t="s">
        <v>443</v>
      </c>
      <c r="E6" s="31" t="s">
        <v>809</v>
      </c>
      <c r="F6" s="31" t="s">
        <v>444</v>
      </c>
      <c r="G6" s="30" t="s">
        <v>810</v>
      </c>
      <c r="H6" s="30"/>
      <c r="I6" s="30" t="s">
        <v>445</v>
      </c>
      <c r="J6" s="30" t="s">
        <v>811</v>
      </c>
      <c r="K6" s="30" t="s">
        <v>395</v>
      </c>
      <c r="L6" s="79">
        <v>189</v>
      </c>
      <c r="M6" s="79">
        <v>202.8</v>
      </c>
      <c r="N6" s="79">
        <v>1510</v>
      </c>
      <c r="O6" s="79">
        <v>2</v>
      </c>
      <c r="P6" s="79" t="s">
        <v>352</v>
      </c>
      <c r="Q6" s="79" t="s">
        <v>446</v>
      </c>
      <c r="R6" s="79" t="s">
        <v>447</v>
      </c>
      <c r="S6" s="79" t="s">
        <v>448</v>
      </c>
      <c r="T6" s="365">
        <f t="shared" si="0"/>
        <v>567000</v>
      </c>
    </row>
    <row r="7" spans="1:20" s="32" customFormat="1" ht="33.75">
      <c r="A7" s="108" t="s">
        <v>377</v>
      </c>
      <c r="B7" s="4" t="s">
        <v>812</v>
      </c>
      <c r="C7" s="4" t="s">
        <v>813</v>
      </c>
      <c r="D7" s="4" t="s">
        <v>443</v>
      </c>
      <c r="E7" s="29" t="s">
        <v>809</v>
      </c>
      <c r="F7" s="29" t="s">
        <v>444</v>
      </c>
      <c r="G7" s="4" t="s">
        <v>810</v>
      </c>
      <c r="H7" s="4"/>
      <c r="I7" s="4" t="s">
        <v>445</v>
      </c>
      <c r="J7" s="4" t="s">
        <v>814</v>
      </c>
      <c r="K7" s="4" t="s">
        <v>395</v>
      </c>
      <c r="L7" s="79">
        <v>396.7</v>
      </c>
      <c r="M7" s="79">
        <v>265.2</v>
      </c>
      <c r="N7" s="79">
        <v>1796</v>
      </c>
      <c r="O7" s="79">
        <v>3</v>
      </c>
      <c r="P7" s="79" t="s">
        <v>352</v>
      </c>
      <c r="Q7" s="79" t="s">
        <v>446</v>
      </c>
      <c r="R7" s="79" t="s">
        <v>447</v>
      </c>
      <c r="S7" s="79" t="s">
        <v>448</v>
      </c>
      <c r="T7" s="365">
        <f t="shared" si="0"/>
        <v>1190100</v>
      </c>
    </row>
    <row r="8" spans="1:20" s="32" customFormat="1" ht="22.5">
      <c r="A8" s="104" t="s">
        <v>429</v>
      </c>
      <c r="B8" s="4" t="s">
        <v>456</v>
      </c>
      <c r="C8" s="4" t="s">
        <v>815</v>
      </c>
      <c r="D8" s="4" t="s">
        <v>816</v>
      </c>
      <c r="E8" s="29" t="s">
        <v>817</v>
      </c>
      <c r="F8" s="29" t="s">
        <v>818</v>
      </c>
      <c r="G8" s="30" t="s">
        <v>810</v>
      </c>
      <c r="H8" s="30"/>
      <c r="I8" s="30" t="s">
        <v>445</v>
      </c>
      <c r="J8" s="30" t="s">
        <v>819</v>
      </c>
      <c r="K8" s="30" t="s">
        <v>395</v>
      </c>
      <c r="L8" s="79">
        <v>148.8</v>
      </c>
      <c r="M8" s="79">
        <v>165.4</v>
      </c>
      <c r="N8" s="79">
        <v>413.5</v>
      </c>
      <c r="O8" s="79">
        <v>1</v>
      </c>
      <c r="P8" s="79" t="s">
        <v>351</v>
      </c>
      <c r="Q8" s="79" t="s">
        <v>446</v>
      </c>
      <c r="R8" s="79" t="s">
        <v>447</v>
      </c>
      <c r="S8" s="81" t="s">
        <v>457</v>
      </c>
      <c r="T8" s="365">
        <f t="shared" si="0"/>
        <v>446400.00000000006</v>
      </c>
    </row>
    <row r="9" spans="1:20" s="32" customFormat="1" ht="33.75">
      <c r="A9" s="108" t="s">
        <v>436</v>
      </c>
      <c r="B9" s="4" t="s">
        <v>820</v>
      </c>
      <c r="C9" s="4" t="s">
        <v>821</v>
      </c>
      <c r="D9" s="4" t="s">
        <v>816</v>
      </c>
      <c r="E9" s="29" t="s">
        <v>817</v>
      </c>
      <c r="F9" s="29" t="s">
        <v>444</v>
      </c>
      <c r="G9" s="4" t="s">
        <v>810</v>
      </c>
      <c r="H9" s="4"/>
      <c r="I9" s="4" t="s">
        <v>445</v>
      </c>
      <c r="J9" s="4" t="s">
        <v>814</v>
      </c>
      <c r="K9" s="4" t="s">
        <v>395</v>
      </c>
      <c r="L9" s="79">
        <v>116</v>
      </c>
      <c r="M9" s="79">
        <v>163.5</v>
      </c>
      <c r="N9" s="79">
        <v>840</v>
      </c>
      <c r="O9" s="79">
        <v>1</v>
      </c>
      <c r="P9" s="79" t="s">
        <v>822</v>
      </c>
      <c r="Q9" s="79" t="s">
        <v>446</v>
      </c>
      <c r="R9" s="79" t="s">
        <v>447</v>
      </c>
      <c r="S9" s="79" t="s">
        <v>448</v>
      </c>
      <c r="T9" s="365">
        <f t="shared" si="0"/>
        <v>348000</v>
      </c>
    </row>
    <row r="10" spans="1:20" s="32" customFormat="1" ht="22.5">
      <c r="A10" s="104" t="s">
        <v>773</v>
      </c>
      <c r="B10" s="4" t="s">
        <v>823</v>
      </c>
      <c r="C10" s="4" t="s">
        <v>824</v>
      </c>
      <c r="D10" s="4">
        <v>1991</v>
      </c>
      <c r="E10" s="29" t="s">
        <v>817</v>
      </c>
      <c r="F10" s="29" t="s">
        <v>818</v>
      </c>
      <c r="G10" s="4" t="s">
        <v>810</v>
      </c>
      <c r="H10" s="4"/>
      <c r="I10" s="4" t="s">
        <v>445</v>
      </c>
      <c r="J10" s="4" t="s">
        <v>825</v>
      </c>
      <c r="K10" s="4" t="s">
        <v>395</v>
      </c>
      <c r="L10" s="79">
        <v>168.5</v>
      </c>
      <c r="M10" s="79">
        <v>193.5</v>
      </c>
      <c r="N10" s="79">
        <v>474</v>
      </c>
      <c r="O10" s="79">
        <v>1</v>
      </c>
      <c r="P10" s="79" t="s">
        <v>351</v>
      </c>
      <c r="Q10" s="79" t="s">
        <v>446</v>
      </c>
      <c r="R10" s="79" t="s">
        <v>455</v>
      </c>
      <c r="S10" s="79" t="s">
        <v>448</v>
      </c>
      <c r="T10" s="365">
        <f t="shared" si="0"/>
        <v>505500</v>
      </c>
    </row>
    <row r="11" spans="1:20" s="32" customFormat="1" ht="22.5">
      <c r="A11" s="104" t="s">
        <v>827</v>
      </c>
      <c r="B11" s="4" t="s">
        <v>462</v>
      </c>
      <c r="C11" s="4" t="s">
        <v>463</v>
      </c>
      <c r="D11" s="4">
        <v>2009</v>
      </c>
      <c r="E11" s="29"/>
      <c r="F11" s="29" t="s">
        <v>464</v>
      </c>
      <c r="G11" s="4" t="s">
        <v>810</v>
      </c>
      <c r="H11" s="4"/>
      <c r="I11" s="4" t="s">
        <v>445</v>
      </c>
      <c r="J11" s="4" t="s">
        <v>826</v>
      </c>
      <c r="K11" s="4" t="s">
        <v>395</v>
      </c>
      <c r="L11" s="79"/>
      <c r="M11" s="79"/>
      <c r="N11" s="79"/>
      <c r="O11" s="79"/>
      <c r="P11" s="79"/>
      <c r="Q11" s="79"/>
      <c r="R11" s="79"/>
      <c r="S11" s="79"/>
      <c r="T11" s="318">
        <v>5185</v>
      </c>
    </row>
    <row r="12" spans="5:20" ht="12.75"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66">
        <f>SUM(T4:T11)</f>
        <v>16275865</v>
      </c>
    </row>
    <row r="13" ht="13.5" thickBot="1"/>
    <row r="14" spans="1:19" ht="15.75" thickBot="1">
      <c r="A14" s="5" t="s">
        <v>38</v>
      </c>
      <c r="B14" s="6"/>
      <c r="C14" s="6"/>
      <c r="D14" s="6"/>
      <c r="E14" s="1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20" s="115" customFormat="1" ht="11.25" customHeight="1">
      <c r="A15" s="481" t="s">
        <v>291</v>
      </c>
      <c r="B15" s="481" t="s">
        <v>378</v>
      </c>
      <c r="C15" s="481" t="s">
        <v>305</v>
      </c>
      <c r="D15" s="481" t="s">
        <v>306</v>
      </c>
      <c r="E15" s="481" t="s">
        <v>307</v>
      </c>
      <c r="F15" s="485" t="s">
        <v>308</v>
      </c>
      <c r="G15" s="481" t="s">
        <v>309</v>
      </c>
      <c r="H15" s="182"/>
      <c r="I15" s="485" t="s">
        <v>310</v>
      </c>
      <c r="J15" s="485" t="s">
        <v>311</v>
      </c>
      <c r="K15" s="485" t="s">
        <v>312</v>
      </c>
      <c r="L15" s="481" t="s">
        <v>313</v>
      </c>
      <c r="M15" s="481" t="s">
        <v>314</v>
      </c>
      <c r="N15" s="485" t="s">
        <v>315</v>
      </c>
      <c r="O15" s="481" t="s">
        <v>316</v>
      </c>
      <c r="P15" s="481" t="s">
        <v>317</v>
      </c>
      <c r="Q15" s="481" t="s">
        <v>318</v>
      </c>
      <c r="R15" s="481"/>
      <c r="S15" s="481"/>
      <c r="T15" s="530" t="s">
        <v>379</v>
      </c>
    </row>
    <row r="16" spans="1:20" s="115" customFormat="1" ht="96" customHeight="1">
      <c r="A16" s="481"/>
      <c r="B16" s="481"/>
      <c r="C16" s="481"/>
      <c r="D16" s="481"/>
      <c r="E16" s="481"/>
      <c r="F16" s="486"/>
      <c r="G16" s="481"/>
      <c r="H16" s="183"/>
      <c r="I16" s="486"/>
      <c r="J16" s="486"/>
      <c r="K16" s="486"/>
      <c r="L16" s="481"/>
      <c r="M16" s="481"/>
      <c r="N16" s="486"/>
      <c r="O16" s="481"/>
      <c r="P16" s="481"/>
      <c r="Q16" s="181" t="s">
        <v>319</v>
      </c>
      <c r="R16" s="181" t="s">
        <v>320</v>
      </c>
      <c r="S16" s="181" t="s">
        <v>321</v>
      </c>
      <c r="T16" s="530"/>
    </row>
    <row r="17" spans="1:20" s="118" customFormat="1" ht="136.5" customHeight="1">
      <c r="A17" s="93">
        <v>1</v>
      </c>
      <c r="B17" s="93" t="s">
        <v>380</v>
      </c>
      <c r="C17" s="93" t="s">
        <v>381</v>
      </c>
      <c r="D17" s="93" t="s">
        <v>382</v>
      </c>
      <c r="E17" s="116" t="s">
        <v>383</v>
      </c>
      <c r="F17" s="116" t="s">
        <v>384</v>
      </c>
      <c r="G17" s="93" t="s">
        <v>637</v>
      </c>
      <c r="H17" s="93"/>
      <c r="I17" s="93" t="s">
        <v>385</v>
      </c>
      <c r="J17" s="93" t="s">
        <v>386</v>
      </c>
      <c r="K17" s="93" t="s">
        <v>351</v>
      </c>
      <c r="L17" s="3" t="s">
        <v>35</v>
      </c>
      <c r="M17" s="3" t="s">
        <v>36</v>
      </c>
      <c r="N17" s="3" t="s">
        <v>37</v>
      </c>
      <c r="O17" s="16">
        <v>1</v>
      </c>
      <c r="P17" s="16" t="s">
        <v>351</v>
      </c>
      <c r="Q17" s="3" t="s">
        <v>387</v>
      </c>
      <c r="R17" s="3" t="s">
        <v>387</v>
      </c>
      <c r="S17" s="3" t="s">
        <v>388</v>
      </c>
      <c r="T17" s="117">
        <v>900000</v>
      </c>
    </row>
    <row r="18" spans="1:20" ht="13.5" thickBot="1">
      <c r="A18" s="499" t="s">
        <v>292</v>
      </c>
      <c r="B18" s="500"/>
      <c r="C18" s="500"/>
      <c r="D18" s="500"/>
      <c r="E18" s="119"/>
      <c r="F18" s="119"/>
      <c r="G18" s="120"/>
      <c r="H18" s="120"/>
      <c r="I18" s="120"/>
      <c r="J18" s="120"/>
      <c r="K18" s="120"/>
      <c r="L18" s="121"/>
      <c r="M18" s="121"/>
      <c r="N18" s="121"/>
      <c r="O18" s="121"/>
      <c r="P18" s="121"/>
      <c r="Q18" s="121"/>
      <c r="R18" s="121"/>
      <c r="S18" s="121"/>
      <c r="T18" s="122">
        <f>SUM(T17)</f>
        <v>900000</v>
      </c>
    </row>
    <row r="19" spans="1:20" s="21" customFormat="1" ht="10.5" customHeight="1">
      <c r="A19" s="17"/>
      <c r="B19" s="17"/>
      <c r="C19" s="18"/>
      <c r="D19" s="19"/>
      <c r="E19" s="20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368"/>
    </row>
    <row r="20" spans="1:20" s="24" customFormat="1" ht="11.25" thickBot="1">
      <c r="A20" s="22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369"/>
    </row>
    <row r="21" spans="1:20" s="1" customFormat="1" ht="16.5" thickBot="1">
      <c r="A21" s="5" t="s">
        <v>963</v>
      </c>
      <c r="B21" s="68"/>
      <c r="C21" s="123"/>
      <c r="D21" s="123"/>
      <c r="E21" s="123"/>
      <c r="F21" s="12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370"/>
    </row>
    <row r="22" spans="1:20" s="10" customFormat="1" ht="30" customHeight="1">
      <c r="A22" s="486" t="s">
        <v>291</v>
      </c>
      <c r="B22" s="486" t="s">
        <v>378</v>
      </c>
      <c r="C22" s="486" t="s">
        <v>305</v>
      </c>
      <c r="D22" s="486" t="s">
        <v>306</v>
      </c>
      <c r="E22" s="486" t="s">
        <v>307</v>
      </c>
      <c r="F22" s="490" t="s">
        <v>308</v>
      </c>
      <c r="G22" s="481" t="s">
        <v>309</v>
      </c>
      <c r="H22" s="182"/>
      <c r="I22" s="485" t="s">
        <v>310</v>
      </c>
      <c r="J22" s="485" t="s">
        <v>311</v>
      </c>
      <c r="K22" s="485" t="s">
        <v>312</v>
      </c>
      <c r="L22" s="481" t="s">
        <v>313</v>
      </c>
      <c r="M22" s="481" t="s">
        <v>314</v>
      </c>
      <c r="N22" s="485" t="s">
        <v>315</v>
      </c>
      <c r="O22" s="481" t="s">
        <v>316</v>
      </c>
      <c r="P22" s="481" t="s">
        <v>317</v>
      </c>
      <c r="Q22" s="481" t="s">
        <v>318</v>
      </c>
      <c r="R22" s="481"/>
      <c r="S22" s="481"/>
      <c r="T22" s="530" t="s">
        <v>686</v>
      </c>
    </row>
    <row r="23" spans="1:20" s="10" customFormat="1" ht="76.5" customHeight="1">
      <c r="A23" s="481"/>
      <c r="B23" s="481"/>
      <c r="C23" s="481"/>
      <c r="D23" s="481"/>
      <c r="E23" s="481"/>
      <c r="F23" s="486"/>
      <c r="G23" s="481"/>
      <c r="H23" s="183"/>
      <c r="I23" s="486"/>
      <c r="J23" s="486"/>
      <c r="K23" s="486"/>
      <c r="L23" s="481"/>
      <c r="M23" s="481"/>
      <c r="N23" s="486"/>
      <c r="O23" s="481"/>
      <c r="P23" s="481"/>
      <c r="Q23" s="181" t="s">
        <v>319</v>
      </c>
      <c r="R23" s="181" t="s">
        <v>320</v>
      </c>
      <c r="S23" s="181" t="s">
        <v>321</v>
      </c>
      <c r="T23" s="530"/>
    </row>
    <row r="24" spans="1:20" s="128" customFormat="1" ht="93.75" customHeight="1">
      <c r="A24" s="11" t="s">
        <v>297</v>
      </c>
      <c r="B24" s="11" t="s">
        <v>403</v>
      </c>
      <c r="C24" s="11" t="s">
        <v>404</v>
      </c>
      <c r="D24" s="11" t="s">
        <v>687</v>
      </c>
      <c r="E24" s="12" t="s">
        <v>405</v>
      </c>
      <c r="F24" s="12" t="s">
        <v>406</v>
      </c>
      <c r="G24" s="11" t="s">
        <v>407</v>
      </c>
      <c r="H24" s="11"/>
      <c r="I24" s="11" t="s">
        <v>408</v>
      </c>
      <c r="J24" s="11" t="s">
        <v>409</v>
      </c>
      <c r="K24" s="11" t="s">
        <v>351</v>
      </c>
      <c r="L24" s="125">
        <v>2367</v>
      </c>
      <c r="M24" s="125">
        <v>1074</v>
      </c>
      <c r="N24" s="125">
        <v>8286</v>
      </c>
      <c r="O24" s="125">
        <v>2</v>
      </c>
      <c r="P24" s="125" t="s">
        <v>351</v>
      </c>
      <c r="Q24" s="13" t="s">
        <v>410</v>
      </c>
      <c r="R24" s="125" t="s">
        <v>411</v>
      </c>
      <c r="S24" s="126" t="s">
        <v>412</v>
      </c>
      <c r="T24" s="127">
        <f aca="true" t="shared" si="1" ref="T24:T29">L24*3000</f>
        <v>7101000</v>
      </c>
    </row>
    <row r="25" spans="1:20" s="128" customFormat="1" ht="51" customHeight="1">
      <c r="A25" s="14" t="s">
        <v>298</v>
      </c>
      <c r="B25" s="14" t="s">
        <v>413</v>
      </c>
      <c r="C25" s="11" t="s">
        <v>404</v>
      </c>
      <c r="D25" s="14" t="s">
        <v>414</v>
      </c>
      <c r="E25" s="12" t="s">
        <v>415</v>
      </c>
      <c r="F25" s="12" t="s">
        <v>406</v>
      </c>
      <c r="G25" s="11" t="s">
        <v>407</v>
      </c>
      <c r="H25" s="11"/>
      <c r="I25" s="11" t="s">
        <v>408</v>
      </c>
      <c r="J25" s="11" t="s">
        <v>409</v>
      </c>
      <c r="K25" s="14" t="s">
        <v>351</v>
      </c>
      <c r="L25" s="125">
        <v>1291.5</v>
      </c>
      <c r="M25" s="125">
        <v>1436.8</v>
      </c>
      <c r="N25" s="125">
        <v>8123.8</v>
      </c>
      <c r="O25" s="125">
        <v>1</v>
      </c>
      <c r="P25" s="125" t="s">
        <v>351</v>
      </c>
      <c r="Q25" s="13" t="s">
        <v>410</v>
      </c>
      <c r="R25" s="125" t="s">
        <v>416</v>
      </c>
      <c r="S25" s="126" t="s">
        <v>417</v>
      </c>
      <c r="T25" s="127">
        <f t="shared" si="1"/>
        <v>3874500</v>
      </c>
    </row>
    <row r="26" spans="1:20" s="128" customFormat="1" ht="57.75" customHeight="1">
      <c r="A26" s="14" t="s">
        <v>299</v>
      </c>
      <c r="B26" s="14" t="s">
        <v>389</v>
      </c>
      <c r="C26" s="11" t="s">
        <v>404</v>
      </c>
      <c r="D26" s="14" t="s">
        <v>418</v>
      </c>
      <c r="E26" s="12" t="s">
        <v>419</v>
      </c>
      <c r="F26" s="12" t="s">
        <v>406</v>
      </c>
      <c r="G26" s="11" t="s">
        <v>420</v>
      </c>
      <c r="H26" s="11"/>
      <c r="I26" s="11" t="s">
        <v>421</v>
      </c>
      <c r="J26" s="11" t="s">
        <v>422</v>
      </c>
      <c r="K26" s="11" t="s">
        <v>351</v>
      </c>
      <c r="L26" s="125">
        <v>5011</v>
      </c>
      <c r="M26" s="125">
        <v>906.2</v>
      </c>
      <c r="N26" s="125">
        <v>15035</v>
      </c>
      <c r="O26" s="125">
        <v>3</v>
      </c>
      <c r="P26" s="125" t="s">
        <v>352</v>
      </c>
      <c r="Q26" s="125" t="s">
        <v>410</v>
      </c>
      <c r="R26" s="125" t="s">
        <v>423</v>
      </c>
      <c r="S26" s="126" t="s">
        <v>424</v>
      </c>
      <c r="T26" s="127">
        <f t="shared" si="1"/>
        <v>15033000</v>
      </c>
    </row>
    <row r="27" spans="1:20" s="128" customFormat="1" ht="44.25" customHeight="1">
      <c r="A27" s="14" t="s">
        <v>377</v>
      </c>
      <c r="B27" s="14" t="s">
        <v>425</v>
      </c>
      <c r="C27" s="11" t="s">
        <v>404</v>
      </c>
      <c r="D27" s="14" t="s">
        <v>418</v>
      </c>
      <c r="E27" s="12" t="s">
        <v>426</v>
      </c>
      <c r="F27" s="12" t="s">
        <v>427</v>
      </c>
      <c r="G27" s="11" t="s">
        <v>420</v>
      </c>
      <c r="H27" s="11"/>
      <c r="I27" s="11" t="s">
        <v>421</v>
      </c>
      <c r="J27" s="11" t="s">
        <v>422</v>
      </c>
      <c r="K27" s="11" t="s">
        <v>351</v>
      </c>
      <c r="L27" s="125">
        <v>405</v>
      </c>
      <c r="M27" s="125">
        <v>504</v>
      </c>
      <c r="N27" s="125">
        <v>2063</v>
      </c>
      <c r="O27" s="125">
        <v>1</v>
      </c>
      <c r="P27" s="125" t="s">
        <v>351</v>
      </c>
      <c r="Q27" s="125" t="s">
        <v>410</v>
      </c>
      <c r="R27" s="125" t="s">
        <v>428</v>
      </c>
      <c r="S27" s="126" t="s">
        <v>412</v>
      </c>
      <c r="T27" s="127">
        <f t="shared" si="1"/>
        <v>1215000</v>
      </c>
    </row>
    <row r="28" spans="1:20" s="128" customFormat="1" ht="53.25" customHeight="1">
      <c r="A28" s="14" t="s">
        <v>429</v>
      </c>
      <c r="B28" s="14" t="s">
        <v>430</v>
      </c>
      <c r="C28" s="11" t="s">
        <v>431</v>
      </c>
      <c r="D28" s="14">
        <v>1965</v>
      </c>
      <c r="E28" s="12" t="s">
        <v>432</v>
      </c>
      <c r="F28" s="12" t="s">
        <v>433</v>
      </c>
      <c r="G28" s="11" t="s">
        <v>407</v>
      </c>
      <c r="H28" s="11"/>
      <c r="I28" s="11" t="s">
        <v>408</v>
      </c>
      <c r="J28" s="11" t="s">
        <v>434</v>
      </c>
      <c r="K28" s="14" t="s">
        <v>351</v>
      </c>
      <c r="L28" s="125">
        <v>266</v>
      </c>
      <c r="M28" s="125">
        <v>435</v>
      </c>
      <c r="N28" s="125">
        <v>1064</v>
      </c>
      <c r="O28" s="125">
        <v>1</v>
      </c>
      <c r="P28" s="125" t="s">
        <v>351</v>
      </c>
      <c r="Q28" s="125" t="s">
        <v>435</v>
      </c>
      <c r="R28" s="125" t="s">
        <v>416</v>
      </c>
      <c r="S28" s="126" t="s">
        <v>417</v>
      </c>
      <c r="T28" s="127">
        <f t="shared" si="1"/>
        <v>798000</v>
      </c>
    </row>
    <row r="29" spans="1:20" s="128" customFormat="1" ht="80.25" customHeight="1">
      <c r="A29" s="14" t="s">
        <v>436</v>
      </c>
      <c r="B29" s="14" t="s">
        <v>437</v>
      </c>
      <c r="C29" s="11" t="s">
        <v>438</v>
      </c>
      <c r="D29" s="14">
        <v>1965</v>
      </c>
      <c r="E29" s="12" t="s">
        <v>439</v>
      </c>
      <c r="F29" s="12" t="s">
        <v>440</v>
      </c>
      <c r="G29" s="11" t="s">
        <v>407</v>
      </c>
      <c r="H29" s="11"/>
      <c r="I29" s="11" t="s">
        <v>408</v>
      </c>
      <c r="J29" s="11" t="s">
        <v>441</v>
      </c>
      <c r="K29" s="14" t="s">
        <v>351</v>
      </c>
      <c r="L29" s="125">
        <v>226</v>
      </c>
      <c r="M29" s="125">
        <v>230.3</v>
      </c>
      <c r="N29" s="125">
        <v>679</v>
      </c>
      <c r="O29" s="125">
        <v>1</v>
      </c>
      <c r="P29" s="125" t="s">
        <v>351</v>
      </c>
      <c r="Q29" s="125" t="s">
        <v>435</v>
      </c>
      <c r="R29" s="129" t="s">
        <v>416</v>
      </c>
      <c r="S29" s="126" t="s">
        <v>442</v>
      </c>
      <c r="T29" s="127">
        <f t="shared" si="1"/>
        <v>678000</v>
      </c>
    </row>
    <row r="30" spans="1:20" s="1" customFormat="1" ht="13.5">
      <c r="A30" s="519" t="s">
        <v>292</v>
      </c>
      <c r="B30" s="520"/>
      <c r="C30" s="520"/>
      <c r="D30" s="521"/>
      <c r="E30" s="130"/>
      <c r="F30" s="131"/>
      <c r="G30" s="132"/>
      <c r="H30" s="132"/>
      <c r="I30" s="132"/>
      <c r="J30" s="132"/>
      <c r="K30" s="132"/>
      <c r="L30" s="133"/>
      <c r="M30" s="133"/>
      <c r="N30" s="133"/>
      <c r="O30" s="133"/>
      <c r="P30" s="133"/>
      <c r="Q30" s="133"/>
      <c r="R30" s="133"/>
      <c r="S30" s="134"/>
      <c r="T30" s="135">
        <f>SUM(T24:T29)</f>
        <v>28699500</v>
      </c>
    </row>
    <row r="31" spans="1:20" s="1" customFormat="1" ht="13.5">
      <c r="A31" s="25"/>
      <c r="B31" s="25"/>
      <c r="C31" s="25"/>
      <c r="D31" s="25"/>
      <c r="E31" s="26"/>
      <c r="F31" s="26"/>
      <c r="G31" s="27"/>
      <c r="H31" s="27"/>
      <c r="I31" s="27"/>
      <c r="J31" s="27"/>
      <c r="K31" s="27"/>
      <c r="L31" s="28"/>
      <c r="M31" s="28"/>
      <c r="N31" s="28"/>
      <c r="O31" s="28"/>
      <c r="P31" s="28"/>
      <c r="Q31" s="28"/>
      <c r="R31" s="28"/>
      <c r="S31" s="28"/>
      <c r="T31" s="370"/>
    </row>
    <row r="32" spans="1:19" ht="13.5" thickBot="1">
      <c r="A32" s="27"/>
      <c r="B32" s="27"/>
      <c r="C32" s="27"/>
      <c r="D32" s="27"/>
      <c r="E32" s="26"/>
      <c r="F32" s="27"/>
      <c r="G32" s="136"/>
      <c r="H32" s="136"/>
      <c r="I32" s="27"/>
      <c r="J32" s="27"/>
      <c r="K32" s="27"/>
      <c r="L32" s="27"/>
      <c r="M32" s="137"/>
      <c r="N32" s="137"/>
      <c r="O32" s="137"/>
      <c r="P32" s="137"/>
      <c r="Q32" s="137"/>
      <c r="R32" s="137"/>
      <c r="S32" s="137"/>
    </row>
    <row r="33" spans="1:19" ht="16.5" thickBot="1" thickTop="1">
      <c r="A33" s="138" t="s">
        <v>590</v>
      </c>
      <c r="B33" s="139"/>
      <c r="C33" s="140"/>
      <c r="D33" s="140"/>
      <c r="E33" s="193"/>
      <c r="F33" s="90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20" s="115" customFormat="1" ht="74.25" customHeight="1" thickTop="1">
      <c r="A34" s="522" t="s">
        <v>291</v>
      </c>
      <c r="B34" s="495" t="s">
        <v>378</v>
      </c>
      <c r="C34" s="495" t="s">
        <v>305</v>
      </c>
      <c r="D34" s="495" t="s">
        <v>306</v>
      </c>
      <c r="E34" s="495" t="s">
        <v>307</v>
      </c>
      <c r="F34" s="490" t="s">
        <v>308</v>
      </c>
      <c r="G34" s="495" t="s">
        <v>309</v>
      </c>
      <c r="H34" s="185"/>
      <c r="I34" s="509" t="s">
        <v>310</v>
      </c>
      <c r="J34" s="509" t="s">
        <v>311</v>
      </c>
      <c r="K34" s="509" t="s">
        <v>312</v>
      </c>
      <c r="L34" s="495" t="s">
        <v>313</v>
      </c>
      <c r="M34" s="495" t="s">
        <v>314</v>
      </c>
      <c r="N34" s="509" t="s">
        <v>315</v>
      </c>
      <c r="O34" s="495" t="s">
        <v>316</v>
      </c>
      <c r="P34" s="495" t="s">
        <v>317</v>
      </c>
      <c r="Q34" s="495" t="s">
        <v>318</v>
      </c>
      <c r="R34" s="495"/>
      <c r="S34" s="495"/>
      <c r="T34" s="535" t="s">
        <v>965</v>
      </c>
    </row>
    <row r="35" spans="1:20" s="115" customFormat="1" ht="51" customHeight="1" thickBot="1">
      <c r="A35" s="523"/>
      <c r="B35" s="496"/>
      <c r="C35" s="496"/>
      <c r="D35" s="496"/>
      <c r="E35" s="496"/>
      <c r="F35" s="497"/>
      <c r="G35" s="496"/>
      <c r="H35" s="186"/>
      <c r="I35" s="497"/>
      <c r="J35" s="497"/>
      <c r="K35" s="497"/>
      <c r="L35" s="496"/>
      <c r="M35" s="496"/>
      <c r="N35" s="497"/>
      <c r="O35" s="496"/>
      <c r="P35" s="496"/>
      <c r="Q35" s="184" t="s">
        <v>319</v>
      </c>
      <c r="R35" s="184" t="s">
        <v>320</v>
      </c>
      <c r="S35" s="184" t="s">
        <v>321</v>
      </c>
      <c r="T35" s="536"/>
    </row>
    <row r="36" spans="1:20" s="118" customFormat="1" ht="45.75" thickTop="1">
      <c r="A36" s="501">
        <v>1</v>
      </c>
      <c r="B36" s="491" t="s">
        <v>449</v>
      </c>
      <c r="C36" s="491" t="s">
        <v>591</v>
      </c>
      <c r="D36" s="491" t="s">
        <v>592</v>
      </c>
      <c r="E36" s="141" t="s">
        <v>593</v>
      </c>
      <c r="F36" s="141" t="s">
        <v>594</v>
      </c>
      <c r="G36" s="491" t="s">
        <v>595</v>
      </c>
      <c r="H36" s="176"/>
      <c r="I36" s="491" t="s">
        <v>596</v>
      </c>
      <c r="J36" s="491" t="s">
        <v>597</v>
      </c>
      <c r="K36" s="491" t="s">
        <v>351</v>
      </c>
      <c r="L36" s="491">
        <v>2780</v>
      </c>
      <c r="M36" s="513" t="s">
        <v>598</v>
      </c>
      <c r="N36" s="513">
        <v>11624</v>
      </c>
      <c r="O36" s="513">
        <v>2</v>
      </c>
      <c r="P36" s="513" t="s">
        <v>599</v>
      </c>
      <c r="Q36" s="513" t="s">
        <v>446</v>
      </c>
      <c r="R36" s="142" t="s">
        <v>600</v>
      </c>
      <c r="S36" s="142" t="s">
        <v>601</v>
      </c>
      <c r="T36" s="537">
        <f>L36*3000</f>
        <v>8340000</v>
      </c>
    </row>
    <row r="37" spans="1:20" s="118" customFormat="1" ht="67.5">
      <c r="A37" s="502"/>
      <c r="B37" s="492"/>
      <c r="C37" s="492"/>
      <c r="D37" s="492"/>
      <c r="E37" s="29" t="s">
        <v>779</v>
      </c>
      <c r="F37" s="29" t="s">
        <v>603</v>
      </c>
      <c r="G37" s="492"/>
      <c r="H37" s="177"/>
      <c r="I37" s="492"/>
      <c r="J37" s="492"/>
      <c r="K37" s="492"/>
      <c r="L37" s="492"/>
      <c r="M37" s="514"/>
      <c r="N37" s="514"/>
      <c r="O37" s="514"/>
      <c r="P37" s="514"/>
      <c r="Q37" s="514"/>
      <c r="R37" s="79" t="s">
        <v>604</v>
      </c>
      <c r="S37" s="79" t="s">
        <v>548</v>
      </c>
      <c r="T37" s="538"/>
    </row>
    <row r="38" spans="1:20" s="118" customFormat="1" ht="12">
      <c r="A38" s="502"/>
      <c r="B38" s="492"/>
      <c r="C38" s="492"/>
      <c r="D38" s="492"/>
      <c r="E38" s="29" t="s">
        <v>605</v>
      </c>
      <c r="F38" s="494"/>
      <c r="G38" s="492"/>
      <c r="H38" s="177"/>
      <c r="I38" s="492"/>
      <c r="J38" s="492"/>
      <c r="K38" s="492"/>
      <c r="L38" s="492"/>
      <c r="M38" s="514"/>
      <c r="N38" s="514"/>
      <c r="O38" s="514"/>
      <c r="P38" s="514"/>
      <c r="Q38" s="514"/>
      <c r="R38" s="79" t="s">
        <v>606</v>
      </c>
      <c r="S38" s="518"/>
      <c r="T38" s="538"/>
    </row>
    <row r="39" spans="1:20" s="118" customFormat="1" ht="12">
      <c r="A39" s="502"/>
      <c r="B39" s="492"/>
      <c r="C39" s="492"/>
      <c r="D39" s="492"/>
      <c r="E39" s="29" t="s">
        <v>607</v>
      </c>
      <c r="F39" s="492"/>
      <c r="G39" s="492"/>
      <c r="H39" s="177"/>
      <c r="I39" s="492"/>
      <c r="J39" s="492"/>
      <c r="K39" s="492"/>
      <c r="L39" s="492"/>
      <c r="M39" s="514"/>
      <c r="N39" s="514"/>
      <c r="O39" s="514"/>
      <c r="P39" s="514"/>
      <c r="Q39" s="514"/>
      <c r="R39" s="518"/>
      <c r="S39" s="514"/>
      <c r="T39" s="538"/>
    </row>
    <row r="40" spans="1:20" s="118" customFormat="1" ht="12">
      <c r="A40" s="502"/>
      <c r="B40" s="492"/>
      <c r="C40" s="492"/>
      <c r="D40" s="492"/>
      <c r="E40" s="29" t="s">
        <v>608</v>
      </c>
      <c r="F40" s="492"/>
      <c r="G40" s="492"/>
      <c r="H40" s="177"/>
      <c r="I40" s="492"/>
      <c r="J40" s="492"/>
      <c r="K40" s="492"/>
      <c r="L40" s="492"/>
      <c r="M40" s="514"/>
      <c r="N40" s="514"/>
      <c r="O40" s="514"/>
      <c r="P40" s="514"/>
      <c r="Q40" s="514"/>
      <c r="R40" s="514"/>
      <c r="S40" s="514"/>
      <c r="T40" s="538"/>
    </row>
    <row r="41" spans="1:20" s="118" customFormat="1" ht="12">
      <c r="A41" s="502"/>
      <c r="B41" s="492"/>
      <c r="C41" s="492"/>
      <c r="D41" s="492"/>
      <c r="E41" s="29" t="s">
        <v>609</v>
      </c>
      <c r="F41" s="492"/>
      <c r="G41" s="492"/>
      <c r="H41" s="177"/>
      <c r="I41" s="492"/>
      <c r="J41" s="492"/>
      <c r="K41" s="492"/>
      <c r="L41" s="492"/>
      <c r="M41" s="514"/>
      <c r="N41" s="514"/>
      <c r="O41" s="514"/>
      <c r="P41" s="514"/>
      <c r="Q41" s="514"/>
      <c r="R41" s="514"/>
      <c r="S41" s="514"/>
      <c r="T41" s="538"/>
    </row>
    <row r="42" spans="1:20" s="118" customFormat="1" ht="12">
      <c r="A42" s="502"/>
      <c r="B42" s="492"/>
      <c r="C42" s="492"/>
      <c r="D42" s="492"/>
      <c r="E42" s="29" t="s">
        <v>610</v>
      </c>
      <c r="F42" s="492"/>
      <c r="G42" s="492"/>
      <c r="H42" s="177"/>
      <c r="I42" s="492"/>
      <c r="J42" s="492"/>
      <c r="K42" s="492"/>
      <c r="L42" s="492"/>
      <c r="M42" s="514"/>
      <c r="N42" s="514"/>
      <c r="O42" s="514"/>
      <c r="P42" s="514"/>
      <c r="Q42" s="514"/>
      <c r="R42" s="514"/>
      <c r="S42" s="514"/>
      <c r="T42" s="538"/>
    </row>
    <row r="43" spans="1:20" s="118" customFormat="1" ht="12">
      <c r="A43" s="502"/>
      <c r="B43" s="492"/>
      <c r="C43" s="492"/>
      <c r="D43" s="492"/>
      <c r="E43" s="29" t="s">
        <v>611</v>
      </c>
      <c r="F43" s="492"/>
      <c r="G43" s="492"/>
      <c r="H43" s="177"/>
      <c r="I43" s="492"/>
      <c r="J43" s="492"/>
      <c r="K43" s="492"/>
      <c r="L43" s="492"/>
      <c r="M43" s="514"/>
      <c r="N43" s="514"/>
      <c r="O43" s="514"/>
      <c r="P43" s="514"/>
      <c r="Q43" s="514"/>
      <c r="R43" s="514"/>
      <c r="S43" s="514"/>
      <c r="T43" s="538"/>
    </row>
    <row r="44" spans="1:20" s="118" customFormat="1" ht="12.75" thickBot="1">
      <c r="A44" s="503"/>
      <c r="B44" s="493"/>
      <c r="C44" s="493"/>
      <c r="D44" s="493"/>
      <c r="E44" s="143" t="s">
        <v>612</v>
      </c>
      <c r="F44" s="493"/>
      <c r="G44" s="493"/>
      <c r="H44" s="178"/>
      <c r="I44" s="493"/>
      <c r="J44" s="493"/>
      <c r="K44" s="493"/>
      <c r="L44" s="493"/>
      <c r="M44" s="515"/>
      <c r="N44" s="515"/>
      <c r="O44" s="515"/>
      <c r="P44" s="515"/>
      <c r="Q44" s="515"/>
      <c r="R44" s="515"/>
      <c r="S44" s="515"/>
      <c r="T44" s="539"/>
    </row>
    <row r="45" spans="1:20" s="118" customFormat="1" ht="68.25" thickTop="1">
      <c r="A45" s="525">
        <v>2</v>
      </c>
      <c r="B45" s="487" t="s">
        <v>613</v>
      </c>
      <c r="C45" s="487" t="s">
        <v>614</v>
      </c>
      <c r="D45" s="487" t="s">
        <v>615</v>
      </c>
      <c r="E45" s="144" t="s">
        <v>616</v>
      </c>
      <c r="F45" s="144" t="s">
        <v>603</v>
      </c>
      <c r="G45" s="487" t="s">
        <v>617</v>
      </c>
      <c r="H45" s="179"/>
      <c r="I45" s="487" t="s">
        <v>596</v>
      </c>
      <c r="J45" s="487" t="s">
        <v>597</v>
      </c>
      <c r="K45" s="487" t="s">
        <v>351</v>
      </c>
      <c r="L45" s="487">
        <v>1147</v>
      </c>
      <c r="M45" s="516" t="s">
        <v>598</v>
      </c>
      <c r="N45" s="516">
        <v>8059</v>
      </c>
      <c r="O45" s="516">
        <v>2</v>
      </c>
      <c r="P45" s="516" t="s">
        <v>618</v>
      </c>
      <c r="Q45" s="516" t="s">
        <v>446</v>
      </c>
      <c r="R45" s="516" t="s">
        <v>600</v>
      </c>
      <c r="S45" s="142" t="s">
        <v>601</v>
      </c>
      <c r="T45" s="528">
        <f>L45*3000</f>
        <v>3441000</v>
      </c>
    </row>
    <row r="46" spans="1:20" s="118" customFormat="1" ht="33.75">
      <c r="A46" s="526"/>
      <c r="B46" s="488"/>
      <c r="C46" s="488"/>
      <c r="D46" s="488"/>
      <c r="E46" s="29" t="s">
        <v>619</v>
      </c>
      <c r="F46" s="29" t="s">
        <v>620</v>
      </c>
      <c r="G46" s="527"/>
      <c r="H46" s="188"/>
      <c r="I46" s="488"/>
      <c r="J46" s="488"/>
      <c r="K46" s="488"/>
      <c r="L46" s="488"/>
      <c r="M46" s="517"/>
      <c r="N46" s="517"/>
      <c r="O46" s="517"/>
      <c r="P46" s="517"/>
      <c r="Q46" s="517"/>
      <c r="R46" s="517"/>
      <c r="S46" s="79" t="s">
        <v>621</v>
      </c>
      <c r="T46" s="529"/>
    </row>
    <row r="47" spans="1:20" s="118" customFormat="1" ht="12.75">
      <c r="A47" s="526"/>
      <c r="B47" s="488"/>
      <c r="C47" s="488"/>
      <c r="D47" s="488"/>
      <c r="E47" s="29" t="s">
        <v>602</v>
      </c>
      <c r="F47" s="489"/>
      <c r="G47" s="527"/>
      <c r="H47" s="188"/>
      <c r="I47" s="488"/>
      <c r="J47" s="488"/>
      <c r="K47" s="488"/>
      <c r="L47" s="488"/>
      <c r="M47" s="517"/>
      <c r="N47" s="517"/>
      <c r="O47" s="517"/>
      <c r="P47" s="517"/>
      <c r="Q47" s="517"/>
      <c r="R47" s="517"/>
      <c r="S47" s="524"/>
      <c r="T47" s="529"/>
    </row>
    <row r="48" spans="1:20" s="118" customFormat="1" ht="12.75">
      <c r="A48" s="526"/>
      <c r="B48" s="488"/>
      <c r="C48" s="488"/>
      <c r="D48" s="488"/>
      <c r="E48" s="29" t="s">
        <v>622</v>
      </c>
      <c r="F48" s="488"/>
      <c r="G48" s="527"/>
      <c r="H48" s="188"/>
      <c r="I48" s="488"/>
      <c r="J48" s="488"/>
      <c r="K48" s="488"/>
      <c r="L48" s="488"/>
      <c r="M48" s="517"/>
      <c r="N48" s="517"/>
      <c r="O48" s="517"/>
      <c r="P48" s="517"/>
      <c r="Q48" s="517"/>
      <c r="R48" s="517"/>
      <c r="S48" s="517"/>
      <c r="T48" s="529"/>
    </row>
    <row r="49" spans="1:20" s="118" customFormat="1" ht="12.75">
      <c r="A49" s="526"/>
      <c r="B49" s="488"/>
      <c r="C49" s="488"/>
      <c r="D49" s="488"/>
      <c r="E49" s="29" t="s">
        <v>609</v>
      </c>
      <c r="F49" s="488"/>
      <c r="G49" s="527"/>
      <c r="H49" s="188"/>
      <c r="I49" s="488"/>
      <c r="J49" s="488"/>
      <c r="K49" s="488"/>
      <c r="L49" s="488"/>
      <c r="M49" s="517"/>
      <c r="N49" s="517"/>
      <c r="O49" s="517"/>
      <c r="P49" s="517"/>
      <c r="Q49" s="517"/>
      <c r="R49" s="517"/>
      <c r="S49" s="517"/>
      <c r="T49" s="529"/>
    </row>
    <row r="50" spans="1:20" s="118" customFormat="1" ht="12.75">
      <c r="A50" s="526"/>
      <c r="B50" s="488"/>
      <c r="C50" s="488"/>
      <c r="D50" s="488"/>
      <c r="E50" s="29" t="s">
        <v>611</v>
      </c>
      <c r="F50" s="488"/>
      <c r="G50" s="527"/>
      <c r="H50" s="188"/>
      <c r="I50" s="488"/>
      <c r="J50" s="488"/>
      <c r="K50" s="488"/>
      <c r="L50" s="488"/>
      <c r="M50" s="517"/>
      <c r="N50" s="517"/>
      <c r="O50" s="517"/>
      <c r="P50" s="517"/>
      <c r="Q50" s="517"/>
      <c r="R50" s="517"/>
      <c r="S50" s="517"/>
      <c r="T50" s="529"/>
    </row>
    <row r="51" spans="1:20" s="118" customFormat="1" ht="12.75">
      <c r="A51" s="526"/>
      <c r="B51" s="488"/>
      <c r="C51" s="488"/>
      <c r="D51" s="488"/>
      <c r="E51" s="180" t="s">
        <v>623</v>
      </c>
      <c r="F51" s="488"/>
      <c r="G51" s="527"/>
      <c r="H51" s="188"/>
      <c r="I51" s="488"/>
      <c r="J51" s="488"/>
      <c r="K51" s="488"/>
      <c r="L51" s="488"/>
      <c r="M51" s="517"/>
      <c r="N51" s="517"/>
      <c r="O51" s="517"/>
      <c r="P51" s="517"/>
      <c r="Q51" s="517"/>
      <c r="R51" s="517"/>
      <c r="S51" s="517"/>
      <c r="T51" s="529"/>
    </row>
    <row r="52" spans="1:20" ht="13.5" thickBot="1">
      <c r="A52" s="145"/>
      <c r="B52" s="145"/>
      <c r="C52" s="145"/>
      <c r="D52" s="145"/>
      <c r="E52" s="146"/>
      <c r="F52" s="145"/>
      <c r="G52" s="147"/>
      <c r="H52" s="147"/>
      <c r="I52" s="145"/>
      <c r="J52" s="145"/>
      <c r="K52" s="145"/>
      <c r="L52" s="145"/>
      <c r="M52" s="148"/>
      <c r="N52" s="148"/>
      <c r="O52" s="148"/>
      <c r="P52" s="148"/>
      <c r="Q52" s="148"/>
      <c r="R52" s="148"/>
      <c r="S52" s="148"/>
      <c r="T52" s="135">
        <f>SUM(T36:T51)</f>
        <v>11781000</v>
      </c>
    </row>
    <row r="53" spans="1:20" s="9" customFormat="1" ht="18" thickBot="1">
      <c r="A53" s="5" t="s">
        <v>635</v>
      </c>
      <c r="B53" s="101"/>
      <c r="C53" s="6"/>
      <c r="D53" s="6"/>
      <c r="E53" s="102"/>
      <c r="F53" s="7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371"/>
    </row>
    <row r="54" spans="1:20" s="10" customFormat="1" ht="30" customHeight="1">
      <c r="A54" s="481" t="s">
        <v>291</v>
      </c>
      <c r="B54" s="486" t="s">
        <v>378</v>
      </c>
      <c r="C54" s="486" t="s">
        <v>305</v>
      </c>
      <c r="D54" s="486" t="s">
        <v>306</v>
      </c>
      <c r="E54" s="486" t="s">
        <v>307</v>
      </c>
      <c r="F54" s="490" t="s">
        <v>308</v>
      </c>
      <c r="G54" s="481" t="s">
        <v>309</v>
      </c>
      <c r="H54" s="182"/>
      <c r="I54" s="485" t="s">
        <v>310</v>
      </c>
      <c r="J54" s="485" t="s">
        <v>311</v>
      </c>
      <c r="K54" s="485" t="s">
        <v>312</v>
      </c>
      <c r="L54" s="481" t="s">
        <v>313</v>
      </c>
      <c r="M54" s="481" t="s">
        <v>314</v>
      </c>
      <c r="N54" s="485" t="s">
        <v>315</v>
      </c>
      <c r="O54" s="481" t="s">
        <v>316</v>
      </c>
      <c r="P54" s="481" t="s">
        <v>317</v>
      </c>
      <c r="Q54" s="481" t="s">
        <v>318</v>
      </c>
      <c r="R54" s="481"/>
      <c r="S54" s="481"/>
      <c r="T54" s="530" t="s">
        <v>379</v>
      </c>
    </row>
    <row r="55" spans="1:20" s="10" customFormat="1" ht="76.5" customHeight="1">
      <c r="A55" s="481"/>
      <c r="B55" s="481"/>
      <c r="C55" s="481"/>
      <c r="D55" s="481"/>
      <c r="E55" s="481"/>
      <c r="F55" s="486"/>
      <c r="G55" s="481"/>
      <c r="H55" s="183"/>
      <c r="I55" s="486"/>
      <c r="J55" s="486"/>
      <c r="K55" s="486"/>
      <c r="L55" s="481"/>
      <c r="M55" s="481"/>
      <c r="N55" s="486"/>
      <c r="O55" s="481"/>
      <c r="P55" s="481"/>
      <c r="Q55" s="181" t="s">
        <v>319</v>
      </c>
      <c r="R55" s="181" t="s">
        <v>320</v>
      </c>
      <c r="S55" s="181" t="s">
        <v>321</v>
      </c>
      <c r="T55" s="530"/>
    </row>
    <row r="56" spans="1:20" s="32" customFormat="1" ht="33.75">
      <c r="A56" s="93">
        <v>1</v>
      </c>
      <c r="B56" s="30" t="s">
        <v>389</v>
      </c>
      <c r="C56" s="30" t="s">
        <v>390</v>
      </c>
      <c r="D56" s="30">
        <v>1986</v>
      </c>
      <c r="E56" s="31" t="s">
        <v>391</v>
      </c>
      <c r="F56" s="31"/>
      <c r="G56" s="30" t="s">
        <v>392</v>
      </c>
      <c r="H56" s="30"/>
      <c r="I56" s="93" t="s">
        <v>393</v>
      </c>
      <c r="J56" s="93" t="s">
        <v>394</v>
      </c>
      <c r="K56" s="93" t="s">
        <v>395</v>
      </c>
      <c r="L56" s="16">
        <v>756.6</v>
      </c>
      <c r="M56" s="16">
        <v>358.5</v>
      </c>
      <c r="N56" s="16">
        <v>3283</v>
      </c>
      <c r="O56" s="16">
        <v>2</v>
      </c>
      <c r="P56" s="16" t="s">
        <v>396</v>
      </c>
      <c r="Q56" s="79"/>
      <c r="R56" s="79"/>
      <c r="S56" s="79"/>
      <c r="T56" s="149">
        <f>L56*3000</f>
        <v>2269800</v>
      </c>
    </row>
    <row r="57" spans="1:20" s="32" customFormat="1" ht="22.5">
      <c r="A57" s="3">
        <v>2</v>
      </c>
      <c r="B57" s="4" t="s">
        <v>397</v>
      </c>
      <c r="C57" s="4" t="s">
        <v>390</v>
      </c>
      <c r="D57" s="4">
        <v>1993</v>
      </c>
      <c r="E57" s="29" t="s">
        <v>398</v>
      </c>
      <c r="F57" s="29"/>
      <c r="G57" s="4" t="s">
        <v>399</v>
      </c>
      <c r="H57" s="4"/>
      <c r="I57" s="3" t="s">
        <v>393</v>
      </c>
      <c r="J57" s="3" t="s">
        <v>394</v>
      </c>
      <c r="K57" s="3" t="s">
        <v>395</v>
      </c>
      <c r="L57" s="16">
        <v>30.8</v>
      </c>
      <c r="M57" s="16">
        <v>28.3</v>
      </c>
      <c r="N57" s="16">
        <v>95.48</v>
      </c>
      <c r="O57" s="16">
        <v>1</v>
      </c>
      <c r="P57" s="16" t="s">
        <v>396</v>
      </c>
      <c r="Q57" s="79"/>
      <c r="R57" s="79"/>
      <c r="S57" s="79"/>
      <c r="T57" s="149">
        <f>L57*3000</f>
        <v>92400</v>
      </c>
    </row>
    <row r="58" spans="1:20" s="32" customFormat="1" ht="33.75">
      <c r="A58" s="3">
        <v>3</v>
      </c>
      <c r="B58" s="4" t="s">
        <v>400</v>
      </c>
      <c r="C58" s="4" t="s">
        <v>390</v>
      </c>
      <c r="D58" s="4">
        <v>1998</v>
      </c>
      <c r="E58" s="29" t="s">
        <v>401</v>
      </c>
      <c r="F58" s="29"/>
      <c r="G58" s="4" t="s">
        <v>399</v>
      </c>
      <c r="H58" s="4"/>
      <c r="I58" s="3" t="s">
        <v>393</v>
      </c>
      <c r="J58" s="3" t="s">
        <v>402</v>
      </c>
      <c r="K58" s="3" t="s">
        <v>395</v>
      </c>
      <c r="L58" s="16">
        <v>108.8</v>
      </c>
      <c r="M58" s="16">
        <v>134.7</v>
      </c>
      <c r="N58" s="16">
        <v>586</v>
      </c>
      <c r="O58" s="16">
        <v>1</v>
      </c>
      <c r="P58" s="16" t="s">
        <v>395</v>
      </c>
      <c r="Q58" s="79"/>
      <c r="R58" s="79"/>
      <c r="S58" s="79"/>
      <c r="T58" s="149">
        <f>L58*3000</f>
        <v>326400</v>
      </c>
    </row>
    <row r="59" spans="1:20" s="32" customFormat="1" ht="14.25">
      <c r="A59" s="482" t="s">
        <v>292</v>
      </c>
      <c r="B59" s="483"/>
      <c r="C59" s="483"/>
      <c r="D59" s="484"/>
      <c r="E59" s="150"/>
      <c r="F59" s="151"/>
      <c r="G59" s="152"/>
      <c r="H59" s="152"/>
      <c r="I59" s="152"/>
      <c r="J59" s="152"/>
      <c r="K59" s="152"/>
      <c r="L59" s="153"/>
      <c r="M59" s="153"/>
      <c r="N59" s="153"/>
      <c r="O59" s="153"/>
      <c r="P59" s="153"/>
      <c r="Q59" s="153"/>
      <c r="R59" s="153"/>
      <c r="S59" s="154"/>
      <c r="T59" s="149">
        <f>SUM(T56:T58)</f>
        <v>2688600</v>
      </c>
    </row>
    <row r="60" spans="1:20" s="24" customFormat="1" ht="12.75" customHeight="1">
      <c r="A60" s="22"/>
      <c r="B60" s="22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369"/>
    </row>
    <row r="61" spans="1:20" s="24" customFormat="1" ht="11.25" thickBot="1">
      <c r="A61" s="22"/>
      <c r="B61" s="22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369"/>
    </row>
    <row r="62" spans="1:20" s="9" customFormat="1" ht="18" thickBot="1">
      <c r="A62" s="5" t="s">
        <v>39</v>
      </c>
      <c r="B62" s="6"/>
      <c r="C62" s="155"/>
      <c r="D62" s="156"/>
      <c r="E62" s="156"/>
      <c r="F62" s="157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371"/>
    </row>
    <row r="63" spans="1:20" s="10" customFormat="1" ht="30" customHeight="1">
      <c r="A63" s="481" t="s">
        <v>291</v>
      </c>
      <c r="B63" s="481" t="s">
        <v>378</v>
      </c>
      <c r="C63" s="486" t="s">
        <v>305</v>
      </c>
      <c r="D63" s="486" t="s">
        <v>306</v>
      </c>
      <c r="E63" s="486" t="s">
        <v>307</v>
      </c>
      <c r="F63" s="490" t="s">
        <v>308</v>
      </c>
      <c r="G63" s="481" t="s">
        <v>309</v>
      </c>
      <c r="H63" s="182"/>
      <c r="I63" s="485" t="s">
        <v>310</v>
      </c>
      <c r="J63" s="485" t="s">
        <v>311</v>
      </c>
      <c r="K63" s="485" t="s">
        <v>312</v>
      </c>
      <c r="L63" s="481" t="s">
        <v>313</v>
      </c>
      <c r="M63" s="481" t="s">
        <v>314</v>
      </c>
      <c r="N63" s="485" t="s">
        <v>315</v>
      </c>
      <c r="O63" s="481" t="s">
        <v>316</v>
      </c>
      <c r="P63" s="481" t="s">
        <v>317</v>
      </c>
      <c r="Q63" s="481" t="s">
        <v>318</v>
      </c>
      <c r="R63" s="481"/>
      <c r="S63" s="481"/>
      <c r="T63" s="530" t="s">
        <v>964</v>
      </c>
    </row>
    <row r="64" spans="1:20" s="10" customFormat="1" ht="76.5" customHeight="1">
      <c r="A64" s="481"/>
      <c r="B64" s="481"/>
      <c r="C64" s="481"/>
      <c r="D64" s="481"/>
      <c r="E64" s="481"/>
      <c r="F64" s="486"/>
      <c r="G64" s="481"/>
      <c r="H64" s="183"/>
      <c r="I64" s="486"/>
      <c r="J64" s="486"/>
      <c r="K64" s="486"/>
      <c r="L64" s="481"/>
      <c r="M64" s="481"/>
      <c r="N64" s="486"/>
      <c r="O64" s="481"/>
      <c r="P64" s="481"/>
      <c r="Q64" s="181" t="s">
        <v>319</v>
      </c>
      <c r="R64" s="181" t="s">
        <v>320</v>
      </c>
      <c r="S64" s="181" t="s">
        <v>321</v>
      </c>
      <c r="T64" s="530"/>
    </row>
    <row r="65" spans="1:20" s="32" customFormat="1" ht="33.75">
      <c r="A65" s="30">
        <v>1</v>
      </c>
      <c r="B65" s="4" t="s">
        <v>449</v>
      </c>
      <c r="C65" s="4" t="s">
        <v>450</v>
      </c>
      <c r="D65" s="4" t="s">
        <v>443</v>
      </c>
      <c r="E65" s="29" t="s">
        <v>451</v>
      </c>
      <c r="F65" s="29" t="s">
        <v>444</v>
      </c>
      <c r="G65" s="30" t="s">
        <v>452</v>
      </c>
      <c r="H65" s="30"/>
      <c r="I65" s="4" t="s">
        <v>453</v>
      </c>
      <c r="J65" s="30" t="s">
        <v>454</v>
      </c>
      <c r="K65" s="30" t="s">
        <v>395</v>
      </c>
      <c r="L65" s="79">
        <v>935.6</v>
      </c>
      <c r="M65" s="79">
        <v>321.8</v>
      </c>
      <c r="N65" s="79">
        <v>3989.5</v>
      </c>
      <c r="O65" s="79">
        <v>4</v>
      </c>
      <c r="P65" s="79" t="s">
        <v>352</v>
      </c>
      <c r="Q65" s="79" t="s">
        <v>446</v>
      </c>
      <c r="R65" s="79" t="s">
        <v>455</v>
      </c>
      <c r="S65" s="79" t="s">
        <v>448</v>
      </c>
      <c r="T65" s="149">
        <f>L65*3000</f>
        <v>2806800</v>
      </c>
    </row>
    <row r="66" spans="1:20" s="32" customFormat="1" ht="22.5">
      <c r="A66" s="30">
        <v>2</v>
      </c>
      <c r="B66" s="4" t="s">
        <v>458</v>
      </c>
      <c r="C66" s="4" t="s">
        <v>459</v>
      </c>
      <c r="D66" s="4">
        <v>2006</v>
      </c>
      <c r="E66" s="29"/>
      <c r="F66" s="29" t="s">
        <v>460</v>
      </c>
      <c r="G66" s="4" t="s">
        <v>266</v>
      </c>
      <c r="H66" s="4"/>
      <c r="I66" s="4" t="s">
        <v>474</v>
      </c>
      <c r="J66" s="4" t="s">
        <v>461</v>
      </c>
      <c r="K66" s="4" t="s">
        <v>395</v>
      </c>
      <c r="L66" s="79">
        <v>10</v>
      </c>
      <c r="M66" s="79">
        <v>10</v>
      </c>
      <c r="N66" s="79">
        <v>25</v>
      </c>
      <c r="O66" s="79"/>
      <c r="P66" s="79"/>
      <c r="Q66" s="79"/>
      <c r="R66" s="79"/>
      <c r="S66" s="79"/>
      <c r="T66" s="158">
        <v>8622</v>
      </c>
    </row>
    <row r="67" spans="1:20" s="32" customFormat="1" ht="22.5">
      <c r="A67" s="30">
        <v>3</v>
      </c>
      <c r="B67" s="4" t="s">
        <v>462</v>
      </c>
      <c r="C67" s="4" t="s">
        <v>463</v>
      </c>
      <c r="D67" s="4">
        <v>2002</v>
      </c>
      <c r="E67" s="29"/>
      <c r="F67" s="29" t="s">
        <v>464</v>
      </c>
      <c r="G67" s="4" t="s">
        <v>452</v>
      </c>
      <c r="H67" s="4"/>
      <c r="I67" s="4" t="s">
        <v>453</v>
      </c>
      <c r="J67" s="4" t="s">
        <v>461</v>
      </c>
      <c r="K67" s="4" t="s">
        <v>395</v>
      </c>
      <c r="L67" s="79"/>
      <c r="M67" s="79"/>
      <c r="N67" s="79"/>
      <c r="O67" s="79"/>
      <c r="P67" s="79"/>
      <c r="Q67" s="79"/>
      <c r="R67" s="79"/>
      <c r="S67" s="79"/>
      <c r="T67" s="158">
        <v>3916.36</v>
      </c>
    </row>
    <row r="68" spans="1:20" s="32" customFormat="1" ht="22.5">
      <c r="A68" s="30">
        <v>4</v>
      </c>
      <c r="B68" s="4" t="s">
        <v>465</v>
      </c>
      <c r="C68" s="4" t="s">
        <v>466</v>
      </c>
      <c r="D68" s="4">
        <v>2005</v>
      </c>
      <c r="E68" s="29"/>
      <c r="F68" s="29" t="s">
        <v>460</v>
      </c>
      <c r="G68" s="4" t="s">
        <v>452</v>
      </c>
      <c r="H68" s="4"/>
      <c r="I68" s="4" t="s">
        <v>453</v>
      </c>
      <c r="J68" s="4" t="s">
        <v>467</v>
      </c>
      <c r="K68" s="4" t="s">
        <v>395</v>
      </c>
      <c r="L68" s="79"/>
      <c r="M68" s="79"/>
      <c r="N68" s="79"/>
      <c r="O68" s="79"/>
      <c r="P68" s="79"/>
      <c r="Q68" s="79"/>
      <c r="R68" s="79"/>
      <c r="S68" s="79"/>
      <c r="T68" s="158">
        <v>51217.88</v>
      </c>
    </row>
    <row r="69" spans="1:20" s="32" customFormat="1" ht="22.5">
      <c r="A69" s="30">
        <v>5</v>
      </c>
      <c r="B69" s="4" t="s">
        <v>468</v>
      </c>
      <c r="C69" s="4" t="s">
        <v>469</v>
      </c>
      <c r="D69" s="4">
        <v>2005</v>
      </c>
      <c r="E69" s="29"/>
      <c r="F69" s="29" t="s">
        <v>460</v>
      </c>
      <c r="G69" s="4" t="s">
        <v>452</v>
      </c>
      <c r="H69" s="4"/>
      <c r="I69" s="4" t="s">
        <v>453</v>
      </c>
      <c r="J69" s="4" t="s">
        <v>467</v>
      </c>
      <c r="K69" s="4" t="s">
        <v>395</v>
      </c>
      <c r="L69" s="79"/>
      <c r="M69" s="79"/>
      <c r="N69" s="79"/>
      <c r="O69" s="79"/>
      <c r="P69" s="79"/>
      <c r="Q69" s="79"/>
      <c r="R69" s="79"/>
      <c r="S69" s="79"/>
      <c r="T69" s="158">
        <v>18413.44</v>
      </c>
    </row>
    <row r="70" spans="1:20" s="32" customFormat="1" ht="22.5">
      <c r="A70" s="30">
        <v>6</v>
      </c>
      <c r="B70" s="4" t="s">
        <v>468</v>
      </c>
      <c r="C70" s="4" t="s">
        <v>469</v>
      </c>
      <c r="D70" s="4">
        <v>2012</v>
      </c>
      <c r="E70" s="29"/>
      <c r="F70" s="29" t="s">
        <v>460</v>
      </c>
      <c r="G70" s="4" t="s">
        <v>266</v>
      </c>
      <c r="H70" s="4"/>
      <c r="I70" s="4" t="s">
        <v>474</v>
      </c>
      <c r="J70" s="4" t="s">
        <v>475</v>
      </c>
      <c r="K70" s="4" t="s">
        <v>395</v>
      </c>
      <c r="L70" s="79"/>
      <c r="M70" s="79"/>
      <c r="N70" s="79"/>
      <c r="O70" s="79"/>
      <c r="P70" s="79"/>
      <c r="Q70" s="79"/>
      <c r="R70" s="79"/>
      <c r="S70" s="79"/>
      <c r="T70" s="158">
        <v>20000</v>
      </c>
    </row>
    <row r="71" spans="1:20" s="32" customFormat="1" ht="33.75">
      <c r="A71" s="30">
        <v>7</v>
      </c>
      <c r="B71" s="4" t="s">
        <v>470</v>
      </c>
      <c r="C71" s="4" t="s">
        <v>471</v>
      </c>
      <c r="D71" s="4">
        <v>1980</v>
      </c>
      <c r="E71" s="29" t="s">
        <v>472</v>
      </c>
      <c r="F71" s="29" t="s">
        <v>444</v>
      </c>
      <c r="G71" s="79" t="s">
        <v>473</v>
      </c>
      <c r="H71" s="79"/>
      <c r="I71" s="4" t="s">
        <v>474</v>
      </c>
      <c r="J71" s="4" t="s">
        <v>475</v>
      </c>
      <c r="K71" s="4" t="s">
        <v>395</v>
      </c>
      <c r="L71" s="79">
        <v>2403</v>
      </c>
      <c r="M71" s="79">
        <v>801</v>
      </c>
      <c r="N71" s="79">
        <v>7209</v>
      </c>
      <c r="O71" s="79">
        <v>3</v>
      </c>
      <c r="P71" s="79" t="s">
        <v>351</v>
      </c>
      <c r="Q71" s="79" t="s">
        <v>446</v>
      </c>
      <c r="R71" s="79" t="s">
        <v>455</v>
      </c>
      <c r="S71" s="79" t="s">
        <v>457</v>
      </c>
      <c r="T71" s="149">
        <f>L71*3000</f>
        <v>7209000</v>
      </c>
    </row>
    <row r="72" spans="1:20" s="32" customFormat="1" ht="22.5">
      <c r="A72" s="30">
        <v>8</v>
      </c>
      <c r="B72" s="4" t="s">
        <v>465</v>
      </c>
      <c r="C72" s="4" t="s">
        <v>466</v>
      </c>
      <c r="D72" s="4">
        <v>2010</v>
      </c>
      <c r="E72" s="29"/>
      <c r="F72" s="29" t="s">
        <v>464</v>
      </c>
      <c r="G72" s="79" t="s">
        <v>473</v>
      </c>
      <c r="H72" s="79"/>
      <c r="I72" s="4" t="s">
        <v>474</v>
      </c>
      <c r="J72" s="4" t="s">
        <v>802</v>
      </c>
      <c r="K72" s="4" t="s">
        <v>395</v>
      </c>
      <c r="L72" s="79"/>
      <c r="M72" s="79"/>
      <c r="N72" s="79"/>
      <c r="O72" s="79"/>
      <c r="P72" s="79"/>
      <c r="Q72" s="79"/>
      <c r="R72" s="79"/>
      <c r="S72" s="79"/>
      <c r="T72" s="149">
        <v>8000</v>
      </c>
    </row>
    <row r="73" spans="1:20" s="32" customFormat="1" ht="22.5">
      <c r="A73" s="30">
        <v>9</v>
      </c>
      <c r="B73" s="4" t="s">
        <v>476</v>
      </c>
      <c r="C73" s="4" t="s">
        <v>477</v>
      </c>
      <c r="D73" s="4">
        <v>1980</v>
      </c>
      <c r="E73" s="29"/>
      <c r="F73" s="29" t="s">
        <v>460</v>
      </c>
      <c r="G73" s="4" t="s">
        <v>473</v>
      </c>
      <c r="H73" s="4"/>
      <c r="I73" s="4" t="s">
        <v>474</v>
      </c>
      <c r="J73" s="4" t="s">
        <v>478</v>
      </c>
      <c r="K73" s="4" t="s">
        <v>395</v>
      </c>
      <c r="L73" s="79"/>
      <c r="M73" s="79"/>
      <c r="N73" s="79"/>
      <c r="O73" s="79"/>
      <c r="P73" s="79"/>
      <c r="Q73" s="79"/>
      <c r="R73" s="79"/>
      <c r="S73" s="79"/>
      <c r="T73" s="158">
        <v>6800</v>
      </c>
    </row>
    <row r="74" spans="1:20" s="32" customFormat="1" ht="14.25">
      <c r="A74" s="30">
        <v>10</v>
      </c>
      <c r="B74" s="4" t="s">
        <v>468</v>
      </c>
      <c r="C74" s="4" t="s">
        <v>469</v>
      </c>
      <c r="D74" s="4">
        <v>2013</v>
      </c>
      <c r="E74" s="29"/>
      <c r="F74" s="29" t="s">
        <v>460</v>
      </c>
      <c r="G74" s="4" t="s">
        <v>473</v>
      </c>
      <c r="H74" s="4"/>
      <c r="I74" s="4" t="s">
        <v>474</v>
      </c>
      <c r="J74" s="4" t="s">
        <v>461</v>
      </c>
      <c r="K74" s="4" t="s">
        <v>395</v>
      </c>
      <c r="L74" s="79"/>
      <c r="M74" s="79"/>
      <c r="N74" s="79"/>
      <c r="O74" s="79"/>
      <c r="P74" s="79"/>
      <c r="Q74" s="79"/>
      <c r="R74" s="79"/>
      <c r="S74" s="79"/>
      <c r="T74" s="158">
        <v>19803</v>
      </c>
    </row>
    <row r="75" spans="1:20" s="32" customFormat="1" ht="20.25" customHeight="1">
      <c r="A75" s="482" t="s">
        <v>292</v>
      </c>
      <c r="B75" s="483"/>
      <c r="C75" s="483"/>
      <c r="D75" s="484"/>
      <c r="E75" s="150"/>
      <c r="F75" s="151"/>
      <c r="G75" s="152"/>
      <c r="H75" s="152"/>
      <c r="I75" s="152"/>
      <c r="J75" s="152"/>
      <c r="K75" s="152"/>
      <c r="L75" s="153"/>
      <c r="M75" s="153"/>
      <c r="N75" s="153"/>
      <c r="O75" s="153"/>
      <c r="P75" s="153"/>
      <c r="Q75" s="153"/>
      <c r="R75" s="153"/>
      <c r="S75" s="154"/>
      <c r="T75" s="149">
        <f>SUM(T65:T74)</f>
        <v>10152572.68</v>
      </c>
    </row>
    <row r="76" spans="1:20" s="24" customFormat="1" ht="10.5">
      <c r="A76" s="22"/>
      <c r="B76" s="22"/>
      <c r="C76" s="22"/>
      <c r="D76" s="23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369"/>
    </row>
    <row r="77" spans="1:20" s="1" customFormat="1" ht="20.25" customHeight="1" thickBot="1">
      <c r="A77" s="25"/>
      <c r="B77" s="25"/>
      <c r="C77" s="25"/>
      <c r="D77" s="25"/>
      <c r="E77" s="26"/>
      <c r="F77" s="26"/>
      <c r="G77" s="27"/>
      <c r="H77" s="27"/>
      <c r="I77" s="27"/>
      <c r="J77" s="27"/>
      <c r="K77" s="27"/>
      <c r="L77" s="28"/>
      <c r="M77" s="28"/>
      <c r="N77" s="28"/>
      <c r="O77" s="28"/>
      <c r="P77" s="28"/>
      <c r="Q77" s="28"/>
      <c r="R77" s="28"/>
      <c r="S77" s="28"/>
      <c r="T77" s="370"/>
    </row>
    <row r="78" spans="1:20" s="161" customFormat="1" ht="24.75" customHeight="1" thickBot="1">
      <c r="A78" s="5" t="s">
        <v>13</v>
      </c>
      <c r="B78" s="87"/>
      <c r="C78" s="87"/>
      <c r="D78" s="87"/>
      <c r="E78" s="87"/>
      <c r="F78" s="87"/>
      <c r="G78" s="87"/>
      <c r="H78" s="87"/>
      <c r="I78" s="87"/>
      <c r="J78" s="159"/>
      <c r="K78" s="160"/>
      <c r="L78" s="160"/>
      <c r="M78" s="160"/>
      <c r="N78" s="160"/>
      <c r="O78" s="160"/>
      <c r="P78" s="160"/>
      <c r="Q78" s="160"/>
      <c r="R78" s="160"/>
      <c r="S78" s="160"/>
      <c r="T78" s="372"/>
    </row>
    <row r="79" spans="1:20" s="164" customFormat="1" ht="102.75" customHeight="1">
      <c r="A79" s="162" t="s">
        <v>291</v>
      </c>
      <c r="B79" s="162" t="s">
        <v>378</v>
      </c>
      <c r="C79" s="162" t="s">
        <v>305</v>
      </c>
      <c r="D79" s="162" t="s">
        <v>306</v>
      </c>
      <c r="E79" s="162" t="s">
        <v>307</v>
      </c>
      <c r="F79" s="162" t="s">
        <v>308</v>
      </c>
      <c r="G79" s="162" t="s">
        <v>309</v>
      </c>
      <c r="H79" s="162"/>
      <c r="I79" s="162" t="s">
        <v>310</v>
      </c>
      <c r="J79" s="162" t="s">
        <v>311</v>
      </c>
      <c r="K79" s="163" t="s">
        <v>312</v>
      </c>
      <c r="L79" s="163" t="s">
        <v>313</v>
      </c>
      <c r="M79" s="163" t="s">
        <v>314</v>
      </c>
      <c r="N79" s="163" t="s">
        <v>315</v>
      </c>
      <c r="O79" s="163" t="s">
        <v>316</v>
      </c>
      <c r="P79" s="163" t="s">
        <v>317</v>
      </c>
      <c r="Q79" s="181" t="s">
        <v>318</v>
      </c>
      <c r="R79" s="181" t="s">
        <v>606</v>
      </c>
      <c r="S79" s="181" t="s">
        <v>321</v>
      </c>
      <c r="T79" s="373"/>
    </row>
    <row r="80" spans="1:20" s="165" customFormat="1" ht="93" customHeight="1">
      <c r="A80" s="81">
        <v>1</v>
      </c>
      <c r="B80" s="81" t="s">
        <v>14</v>
      </c>
      <c r="C80" s="81" t="s">
        <v>591</v>
      </c>
      <c r="D80" s="81" t="s">
        <v>15</v>
      </c>
      <c r="E80" s="29" t="s">
        <v>16</v>
      </c>
      <c r="F80" s="81" t="s">
        <v>17</v>
      </c>
      <c r="G80" s="81" t="s">
        <v>18</v>
      </c>
      <c r="H80" s="81"/>
      <c r="I80" s="81" t="s">
        <v>19</v>
      </c>
      <c r="J80" s="81" t="s">
        <v>20</v>
      </c>
      <c r="K80" s="81" t="s">
        <v>351</v>
      </c>
      <c r="L80" s="81" t="s">
        <v>351</v>
      </c>
      <c r="M80" s="81" t="s">
        <v>351</v>
      </c>
      <c r="N80" s="81" t="s">
        <v>351</v>
      </c>
      <c r="O80" s="81" t="s">
        <v>351</v>
      </c>
      <c r="P80" s="81" t="s">
        <v>351</v>
      </c>
      <c r="Q80" s="81" t="s">
        <v>351</v>
      </c>
      <c r="R80" s="81" t="s">
        <v>351</v>
      </c>
      <c r="S80" s="81"/>
      <c r="T80" s="374"/>
    </row>
    <row r="81" spans="1:1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</row>
    <row r="82" spans="1:20" s="24" customFormat="1" ht="11.25" thickBot="1">
      <c r="A82" s="33"/>
      <c r="B82" s="33"/>
      <c r="C82" s="33"/>
      <c r="D82" s="3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69"/>
    </row>
    <row r="83" spans="1:20" s="9" customFormat="1" ht="18" thickBot="1">
      <c r="A83" s="5" t="s">
        <v>40</v>
      </c>
      <c r="B83" s="156"/>
      <c r="C83" s="156"/>
      <c r="D83" s="156"/>
      <c r="E83" s="157"/>
      <c r="F83" s="167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371"/>
    </row>
    <row r="84" spans="1:20" s="10" customFormat="1" ht="30" customHeight="1">
      <c r="A84" s="486" t="s">
        <v>291</v>
      </c>
      <c r="B84" s="486" t="s">
        <v>378</v>
      </c>
      <c r="C84" s="486" t="s">
        <v>305</v>
      </c>
      <c r="D84" s="486" t="s">
        <v>306</v>
      </c>
      <c r="E84" s="490" t="s">
        <v>307</v>
      </c>
      <c r="F84" s="485" t="s">
        <v>308</v>
      </c>
      <c r="G84" s="485" t="s">
        <v>309</v>
      </c>
      <c r="H84" s="182"/>
      <c r="I84" s="485" t="s">
        <v>310</v>
      </c>
      <c r="J84" s="485" t="s">
        <v>311</v>
      </c>
      <c r="K84" s="485" t="s">
        <v>312</v>
      </c>
      <c r="L84" s="485" t="s">
        <v>313</v>
      </c>
      <c r="M84" s="485" t="s">
        <v>314</v>
      </c>
      <c r="N84" s="485" t="s">
        <v>315</v>
      </c>
      <c r="O84" s="485" t="s">
        <v>316</v>
      </c>
      <c r="P84" s="485" t="s">
        <v>317</v>
      </c>
      <c r="Q84" s="510" t="s">
        <v>318</v>
      </c>
      <c r="R84" s="511"/>
      <c r="S84" s="512"/>
      <c r="T84" s="531" t="s">
        <v>379</v>
      </c>
    </row>
    <row r="85" spans="1:20" s="10" customFormat="1" ht="76.5" customHeight="1">
      <c r="A85" s="481"/>
      <c r="B85" s="481"/>
      <c r="C85" s="481"/>
      <c r="D85" s="481"/>
      <c r="E85" s="486"/>
      <c r="F85" s="486"/>
      <c r="G85" s="486"/>
      <c r="H85" s="183"/>
      <c r="I85" s="486"/>
      <c r="J85" s="486"/>
      <c r="K85" s="486"/>
      <c r="L85" s="486"/>
      <c r="M85" s="486"/>
      <c r="N85" s="486"/>
      <c r="O85" s="486"/>
      <c r="P85" s="486"/>
      <c r="Q85" s="181" t="s">
        <v>319</v>
      </c>
      <c r="R85" s="181" t="s">
        <v>320</v>
      </c>
      <c r="S85" s="181" t="s">
        <v>321</v>
      </c>
      <c r="T85" s="532"/>
    </row>
    <row r="86" spans="1:20" s="32" customFormat="1" ht="93.75" customHeight="1">
      <c r="A86" s="30">
        <v>1</v>
      </c>
      <c r="B86" s="30" t="s">
        <v>479</v>
      </c>
      <c r="C86" s="30" t="s">
        <v>480</v>
      </c>
      <c r="D86" s="30" t="s">
        <v>481</v>
      </c>
      <c r="E86" s="31" t="s">
        <v>286</v>
      </c>
      <c r="F86" s="31" t="s">
        <v>482</v>
      </c>
      <c r="G86" s="30" t="s">
        <v>922</v>
      </c>
      <c r="H86" s="30"/>
      <c r="I86" s="30" t="s">
        <v>445</v>
      </c>
      <c r="J86" s="30" t="s">
        <v>483</v>
      </c>
      <c r="K86" s="93" t="s">
        <v>395</v>
      </c>
      <c r="L86" s="80">
        <v>1813</v>
      </c>
      <c r="M86" s="79"/>
      <c r="N86" s="168">
        <v>10070</v>
      </c>
      <c r="O86" s="80">
        <v>3</v>
      </c>
      <c r="P86" s="80" t="s">
        <v>352</v>
      </c>
      <c r="Q86" s="82" t="s">
        <v>446</v>
      </c>
      <c r="R86" s="81" t="s">
        <v>484</v>
      </c>
      <c r="S86" s="81" t="s">
        <v>485</v>
      </c>
      <c r="T86" s="453">
        <f>L86*3000</f>
        <v>5439000</v>
      </c>
    </row>
    <row r="87" spans="1:20" s="32" customFormat="1" ht="53.25" customHeight="1">
      <c r="A87" s="4">
        <v>2</v>
      </c>
      <c r="B87" s="4" t="s">
        <v>486</v>
      </c>
      <c r="C87" s="4" t="s">
        <v>487</v>
      </c>
      <c r="D87" s="4">
        <v>1995</v>
      </c>
      <c r="E87" s="29" t="s">
        <v>287</v>
      </c>
      <c r="F87" s="31" t="s">
        <v>488</v>
      </c>
      <c r="G87" s="30" t="s">
        <v>923</v>
      </c>
      <c r="H87" s="30"/>
      <c r="I87" s="30" t="s">
        <v>445</v>
      </c>
      <c r="J87" s="4" t="s">
        <v>489</v>
      </c>
      <c r="K87" s="93" t="s">
        <v>395</v>
      </c>
      <c r="L87" s="80">
        <v>2372</v>
      </c>
      <c r="M87" s="79"/>
      <c r="N87" s="168">
        <v>11685</v>
      </c>
      <c r="O87" s="80">
        <v>3</v>
      </c>
      <c r="P87" s="80" t="s">
        <v>351</v>
      </c>
      <c r="Q87" s="82" t="s">
        <v>446</v>
      </c>
      <c r="R87" s="81" t="s">
        <v>490</v>
      </c>
      <c r="S87" s="170" t="s">
        <v>491</v>
      </c>
      <c r="T87" s="453">
        <f>L87*3000</f>
        <v>7116000</v>
      </c>
    </row>
    <row r="88" spans="1:20" s="32" customFormat="1" ht="36" customHeight="1">
      <c r="A88" s="4">
        <v>3</v>
      </c>
      <c r="B88" s="4" t="s">
        <v>492</v>
      </c>
      <c r="C88" s="4" t="s">
        <v>493</v>
      </c>
      <c r="D88" s="4">
        <v>1990</v>
      </c>
      <c r="E88" s="29"/>
      <c r="F88" s="29"/>
      <c r="G88" s="30" t="s">
        <v>922</v>
      </c>
      <c r="H88" s="30"/>
      <c r="I88" s="30" t="s">
        <v>445</v>
      </c>
      <c r="J88" s="30" t="s">
        <v>494</v>
      </c>
      <c r="K88" s="93" t="s">
        <v>395</v>
      </c>
      <c r="L88" s="80">
        <v>0</v>
      </c>
      <c r="M88" s="79"/>
      <c r="N88" s="168">
        <v>420</v>
      </c>
      <c r="O88" s="79"/>
      <c r="P88" s="80" t="s">
        <v>351</v>
      </c>
      <c r="Q88" s="82" t="s">
        <v>495</v>
      </c>
      <c r="R88" s="81" t="s">
        <v>496</v>
      </c>
      <c r="S88" s="82" t="s">
        <v>497</v>
      </c>
      <c r="T88" s="169">
        <v>15288</v>
      </c>
    </row>
    <row r="89" spans="1:20" s="32" customFormat="1" ht="57.75" customHeight="1">
      <c r="A89" s="4">
        <v>4</v>
      </c>
      <c r="B89" s="4" t="s">
        <v>498</v>
      </c>
      <c r="C89" s="4" t="s">
        <v>499</v>
      </c>
      <c r="D89" s="4">
        <v>1990</v>
      </c>
      <c r="E89" s="29" t="s">
        <v>500</v>
      </c>
      <c r="F89" s="29" t="s">
        <v>488</v>
      </c>
      <c r="G89" s="30" t="s">
        <v>922</v>
      </c>
      <c r="H89" s="30"/>
      <c r="I89" s="30" t="s">
        <v>445</v>
      </c>
      <c r="J89" s="30" t="s">
        <v>494</v>
      </c>
      <c r="K89" s="93" t="s">
        <v>395</v>
      </c>
      <c r="L89" s="80">
        <v>69.36</v>
      </c>
      <c r="M89" s="79"/>
      <c r="N89" s="168">
        <v>327.7</v>
      </c>
      <c r="O89" s="79"/>
      <c r="P89" s="80" t="s">
        <v>351</v>
      </c>
      <c r="Q89" s="82" t="s">
        <v>446</v>
      </c>
      <c r="R89" s="81"/>
      <c r="S89" s="81" t="s">
        <v>491</v>
      </c>
      <c r="T89" s="453">
        <f>L89*2000</f>
        <v>138720</v>
      </c>
    </row>
    <row r="90" spans="1:20" s="32" customFormat="1" ht="34.5" customHeight="1">
      <c r="A90" s="4">
        <v>5</v>
      </c>
      <c r="B90" s="4" t="s">
        <v>501</v>
      </c>
      <c r="C90" s="4" t="s">
        <v>502</v>
      </c>
      <c r="D90" s="4">
        <v>1988</v>
      </c>
      <c r="E90" s="29" t="s">
        <v>503</v>
      </c>
      <c r="F90" s="29"/>
      <c r="G90" s="30" t="s">
        <v>922</v>
      </c>
      <c r="H90" s="30"/>
      <c r="I90" s="30" t="s">
        <v>445</v>
      </c>
      <c r="J90" s="30" t="s">
        <v>504</v>
      </c>
      <c r="K90" s="93" t="s">
        <v>395</v>
      </c>
      <c r="L90" s="80">
        <v>0</v>
      </c>
      <c r="M90" s="79"/>
      <c r="N90" s="168"/>
      <c r="O90" s="79"/>
      <c r="P90" s="80" t="s">
        <v>351</v>
      </c>
      <c r="Q90" s="82" t="s">
        <v>505</v>
      </c>
      <c r="R90" s="81"/>
      <c r="S90" s="81" t="s">
        <v>506</v>
      </c>
      <c r="T90" s="83">
        <v>163817</v>
      </c>
    </row>
    <row r="91" spans="1:20" s="32" customFormat="1" ht="55.5" customHeight="1">
      <c r="A91" s="4">
        <v>6</v>
      </c>
      <c r="B91" s="4" t="s">
        <v>507</v>
      </c>
      <c r="C91" s="4" t="s">
        <v>508</v>
      </c>
      <c r="D91" s="4"/>
      <c r="E91" s="29" t="s">
        <v>509</v>
      </c>
      <c r="F91" s="29"/>
      <c r="G91" s="30" t="s">
        <v>922</v>
      </c>
      <c r="H91" s="30"/>
      <c r="I91" s="30" t="s">
        <v>445</v>
      </c>
      <c r="J91" s="30" t="s">
        <v>504</v>
      </c>
      <c r="K91" s="93" t="s">
        <v>395</v>
      </c>
      <c r="L91" s="80">
        <v>157.5</v>
      </c>
      <c r="M91" s="79"/>
      <c r="N91" s="168">
        <v>650</v>
      </c>
      <c r="O91" s="80">
        <v>1</v>
      </c>
      <c r="P91" s="80" t="s">
        <v>351</v>
      </c>
      <c r="Q91" s="82" t="s">
        <v>447</v>
      </c>
      <c r="R91" s="82" t="s">
        <v>447</v>
      </c>
      <c r="S91" s="81" t="s">
        <v>510</v>
      </c>
      <c r="T91" s="453">
        <f>L91*2000</f>
        <v>315000</v>
      </c>
    </row>
    <row r="92" spans="1:20" s="32" customFormat="1" ht="32.25" customHeight="1">
      <c r="A92" s="4">
        <v>7</v>
      </c>
      <c r="B92" s="4" t="s">
        <v>511</v>
      </c>
      <c r="C92" s="4" t="s">
        <v>512</v>
      </c>
      <c r="D92" s="4"/>
      <c r="E92" s="29" t="s">
        <v>509</v>
      </c>
      <c r="F92" s="29" t="s">
        <v>513</v>
      </c>
      <c r="G92" s="30" t="s">
        <v>922</v>
      </c>
      <c r="H92" s="30"/>
      <c r="I92" s="30" t="s">
        <v>445</v>
      </c>
      <c r="J92" s="30" t="s">
        <v>504</v>
      </c>
      <c r="K92" s="93" t="s">
        <v>395</v>
      </c>
      <c r="L92" s="80">
        <v>52.1</v>
      </c>
      <c r="M92" s="79"/>
      <c r="N92" s="168">
        <v>86.5</v>
      </c>
      <c r="O92" s="80">
        <v>1</v>
      </c>
      <c r="P92" s="80" t="s">
        <v>351</v>
      </c>
      <c r="Q92" s="82" t="s">
        <v>435</v>
      </c>
      <c r="R92" s="82" t="s">
        <v>514</v>
      </c>
      <c r="S92" s="81" t="s">
        <v>515</v>
      </c>
      <c r="T92" s="453">
        <f>L92*2000</f>
        <v>104200</v>
      </c>
    </row>
    <row r="93" spans="1:20" s="32" customFormat="1" ht="14.25">
      <c r="A93" s="482" t="s">
        <v>292</v>
      </c>
      <c r="B93" s="483"/>
      <c r="C93" s="483"/>
      <c r="D93" s="484"/>
      <c r="E93" s="150"/>
      <c r="F93" s="151"/>
      <c r="G93" s="152"/>
      <c r="H93" s="152"/>
      <c r="I93" s="152"/>
      <c r="J93" s="152"/>
      <c r="K93" s="152"/>
      <c r="L93" s="153"/>
      <c r="M93" s="153"/>
      <c r="N93" s="153"/>
      <c r="O93" s="153"/>
      <c r="P93" s="153"/>
      <c r="Q93" s="153"/>
      <c r="R93" s="153"/>
      <c r="S93" s="154"/>
      <c r="T93" s="171">
        <f>SUM(T86:T92)</f>
        <v>13292025</v>
      </c>
    </row>
    <row r="94" spans="1:20" s="24" customFormat="1" ht="10.5">
      <c r="A94" s="22"/>
      <c r="B94" s="22"/>
      <c r="C94" s="22"/>
      <c r="D94" s="23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369"/>
    </row>
    <row r="95" spans="1:20" s="24" customFormat="1" ht="10.5">
      <c r="A95" s="22"/>
      <c r="B95" s="22"/>
      <c r="C95" s="22"/>
      <c r="D95" s="2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369"/>
    </row>
    <row r="96" spans="1:20" s="24" customFormat="1" ht="10.5">
      <c r="A96" s="22"/>
      <c r="B96" s="22"/>
      <c r="C96" s="22"/>
      <c r="D96" s="23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369"/>
    </row>
    <row r="97" spans="1:20" s="24" customFormat="1" ht="11.25" thickBot="1">
      <c r="A97" s="22"/>
      <c r="B97" s="22"/>
      <c r="C97" s="22"/>
      <c r="D97" s="23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369"/>
    </row>
    <row r="98" spans="1:20" s="9" customFormat="1" ht="16.5" customHeight="1" thickBot="1">
      <c r="A98" s="5" t="s">
        <v>631</v>
      </c>
      <c r="B98" s="6"/>
      <c r="C98" s="6"/>
      <c r="D98" s="6"/>
      <c r="E98" s="35"/>
      <c r="F98" s="7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371"/>
    </row>
    <row r="99" spans="1:20" s="10" customFormat="1" ht="36.75" customHeight="1">
      <c r="A99" s="481" t="s">
        <v>291</v>
      </c>
      <c r="B99" s="481" t="s">
        <v>378</v>
      </c>
      <c r="C99" s="481" t="s">
        <v>305</v>
      </c>
      <c r="D99" s="481" t="s">
        <v>306</v>
      </c>
      <c r="E99" s="486" t="s">
        <v>307</v>
      </c>
      <c r="F99" s="490" t="s">
        <v>308</v>
      </c>
      <c r="G99" s="481" t="s">
        <v>309</v>
      </c>
      <c r="H99" s="182"/>
      <c r="I99" s="485" t="s">
        <v>310</v>
      </c>
      <c r="J99" s="485" t="s">
        <v>311</v>
      </c>
      <c r="K99" s="485" t="s">
        <v>312</v>
      </c>
      <c r="L99" s="481" t="s">
        <v>313</v>
      </c>
      <c r="M99" s="481" t="s">
        <v>314</v>
      </c>
      <c r="N99" s="485" t="s">
        <v>315</v>
      </c>
      <c r="O99" s="481" t="s">
        <v>316</v>
      </c>
      <c r="P99" s="481" t="s">
        <v>317</v>
      </c>
      <c r="Q99" s="481" t="s">
        <v>318</v>
      </c>
      <c r="R99" s="481"/>
      <c r="S99" s="481"/>
      <c r="T99" s="530" t="s">
        <v>379</v>
      </c>
    </row>
    <row r="100" spans="1:20" s="10" customFormat="1" ht="76.5" customHeight="1">
      <c r="A100" s="481"/>
      <c r="B100" s="481"/>
      <c r="C100" s="481"/>
      <c r="D100" s="481"/>
      <c r="E100" s="481"/>
      <c r="F100" s="486"/>
      <c r="G100" s="481"/>
      <c r="H100" s="183"/>
      <c r="I100" s="486"/>
      <c r="J100" s="486"/>
      <c r="K100" s="486"/>
      <c r="L100" s="481"/>
      <c r="M100" s="481"/>
      <c r="N100" s="486"/>
      <c r="O100" s="481"/>
      <c r="P100" s="481"/>
      <c r="Q100" s="181" t="s">
        <v>319</v>
      </c>
      <c r="R100" s="181" t="s">
        <v>320</v>
      </c>
      <c r="S100" s="181" t="s">
        <v>321</v>
      </c>
      <c r="T100" s="530"/>
    </row>
    <row r="101" spans="1:20" s="32" customFormat="1" ht="63.75" customHeight="1">
      <c r="A101" s="30">
        <v>1</v>
      </c>
      <c r="B101" s="30" t="s">
        <v>539</v>
      </c>
      <c r="C101" s="30" t="s">
        <v>540</v>
      </c>
      <c r="D101" s="189">
        <v>1906</v>
      </c>
      <c r="E101" s="190" t="s">
        <v>541</v>
      </c>
      <c r="F101" s="31" t="s">
        <v>542</v>
      </c>
      <c r="G101" s="30" t="s">
        <v>543</v>
      </c>
      <c r="H101" s="30"/>
      <c r="I101" s="30" t="s">
        <v>544</v>
      </c>
      <c r="J101" s="30" t="s">
        <v>545</v>
      </c>
      <c r="K101" s="30" t="s">
        <v>351</v>
      </c>
      <c r="L101" s="36">
        <v>83</v>
      </c>
      <c r="M101" s="36">
        <v>98</v>
      </c>
      <c r="N101" s="36">
        <v>249</v>
      </c>
      <c r="O101" s="191" t="s">
        <v>546</v>
      </c>
      <c r="P101" s="37" t="s">
        <v>351</v>
      </c>
      <c r="Q101" s="37" t="s">
        <v>446</v>
      </c>
      <c r="R101" s="4" t="s">
        <v>547</v>
      </c>
      <c r="S101" s="4" t="s">
        <v>548</v>
      </c>
      <c r="T101" s="192">
        <f>L101*2000</f>
        <v>166000</v>
      </c>
    </row>
    <row r="102" spans="1:20" s="32" customFormat="1" ht="63.75" customHeight="1">
      <c r="A102" s="4">
        <v>2</v>
      </c>
      <c r="B102" s="4" t="s">
        <v>549</v>
      </c>
      <c r="C102" s="4" t="s">
        <v>550</v>
      </c>
      <c r="D102" s="189">
        <v>1906</v>
      </c>
      <c r="E102" s="190" t="s">
        <v>551</v>
      </c>
      <c r="F102" s="31" t="s">
        <v>542</v>
      </c>
      <c r="G102" s="30" t="s">
        <v>543</v>
      </c>
      <c r="H102" s="30"/>
      <c r="I102" s="30" t="s">
        <v>544</v>
      </c>
      <c r="J102" s="30" t="s">
        <v>545</v>
      </c>
      <c r="K102" s="30" t="s">
        <v>351</v>
      </c>
      <c r="L102" s="16">
        <v>96</v>
      </c>
      <c r="M102" s="16">
        <v>115</v>
      </c>
      <c r="N102" s="16">
        <v>482</v>
      </c>
      <c r="O102" s="191" t="s">
        <v>546</v>
      </c>
      <c r="P102" s="37" t="s">
        <v>351</v>
      </c>
      <c r="Q102" s="37" t="s">
        <v>446</v>
      </c>
      <c r="R102" s="4" t="s">
        <v>552</v>
      </c>
      <c r="S102" s="4" t="s">
        <v>457</v>
      </c>
      <c r="T102" s="192">
        <v>197000</v>
      </c>
    </row>
    <row r="103" spans="1:20" s="32" customFormat="1" ht="103.5" customHeight="1">
      <c r="A103" s="30">
        <v>3</v>
      </c>
      <c r="B103" s="4" t="s">
        <v>553</v>
      </c>
      <c r="C103" s="4" t="s">
        <v>554</v>
      </c>
      <c r="D103" s="189">
        <v>1906</v>
      </c>
      <c r="E103" s="190" t="s">
        <v>555</v>
      </c>
      <c r="F103" s="29" t="s">
        <v>556</v>
      </c>
      <c r="G103" s="30" t="s">
        <v>543</v>
      </c>
      <c r="H103" s="30"/>
      <c r="I103" s="30" t="s">
        <v>544</v>
      </c>
      <c r="J103" s="30" t="s">
        <v>545</v>
      </c>
      <c r="K103" s="30" t="s">
        <v>351</v>
      </c>
      <c r="L103" s="16">
        <v>3904</v>
      </c>
      <c r="M103" s="16">
        <v>1204</v>
      </c>
      <c r="N103" s="16">
        <v>14836</v>
      </c>
      <c r="O103" s="191" t="s">
        <v>557</v>
      </c>
      <c r="P103" s="37" t="s">
        <v>352</v>
      </c>
      <c r="Q103" s="37" t="s">
        <v>446</v>
      </c>
      <c r="R103" s="4" t="s">
        <v>558</v>
      </c>
      <c r="S103" s="4" t="s">
        <v>559</v>
      </c>
      <c r="T103" s="192">
        <f>L103*3000</f>
        <v>11712000</v>
      </c>
    </row>
    <row r="104" spans="1:20" s="32" customFormat="1" ht="68.25" customHeight="1">
      <c r="A104" s="4">
        <v>4</v>
      </c>
      <c r="B104" s="4" t="s">
        <v>560</v>
      </c>
      <c r="C104" s="4" t="s">
        <v>561</v>
      </c>
      <c r="D104" s="189">
        <v>1993</v>
      </c>
      <c r="E104" s="190" t="s">
        <v>562</v>
      </c>
      <c r="F104" s="29" t="s">
        <v>563</v>
      </c>
      <c r="G104" s="30" t="s">
        <v>543</v>
      </c>
      <c r="H104" s="30"/>
      <c r="I104" s="30" t="s">
        <v>544</v>
      </c>
      <c r="J104" s="30" t="s">
        <v>545</v>
      </c>
      <c r="K104" s="30" t="s">
        <v>351</v>
      </c>
      <c r="L104" s="16">
        <v>270</v>
      </c>
      <c r="M104" s="16">
        <v>320</v>
      </c>
      <c r="N104" s="16">
        <v>2213</v>
      </c>
      <c r="O104" s="191" t="s">
        <v>546</v>
      </c>
      <c r="P104" s="37" t="s">
        <v>351</v>
      </c>
      <c r="Q104" s="37" t="s">
        <v>446</v>
      </c>
      <c r="R104" s="4" t="s">
        <v>547</v>
      </c>
      <c r="S104" s="4" t="s">
        <v>548</v>
      </c>
      <c r="T104" s="192">
        <f>L104*2500</f>
        <v>675000</v>
      </c>
    </row>
    <row r="105" spans="1:20" s="32" customFormat="1" ht="120.75" customHeight="1">
      <c r="A105" s="30">
        <v>5</v>
      </c>
      <c r="B105" s="4" t="s">
        <v>564</v>
      </c>
      <c r="C105" s="4" t="s">
        <v>565</v>
      </c>
      <c r="D105" s="189">
        <v>1906</v>
      </c>
      <c r="E105" s="190" t="s">
        <v>566</v>
      </c>
      <c r="F105" s="29" t="s">
        <v>567</v>
      </c>
      <c r="G105" s="30" t="s">
        <v>543</v>
      </c>
      <c r="H105" s="30"/>
      <c r="I105" s="30" t="s">
        <v>544</v>
      </c>
      <c r="J105" s="30" t="s">
        <v>545</v>
      </c>
      <c r="K105" s="30" t="s">
        <v>351</v>
      </c>
      <c r="L105" s="16">
        <v>1517</v>
      </c>
      <c r="M105" s="16">
        <v>429</v>
      </c>
      <c r="N105" s="16">
        <v>5766</v>
      </c>
      <c r="O105" s="191" t="s">
        <v>568</v>
      </c>
      <c r="P105" s="37" t="s">
        <v>352</v>
      </c>
      <c r="Q105" s="37" t="s">
        <v>446</v>
      </c>
      <c r="R105" s="4" t="s">
        <v>552</v>
      </c>
      <c r="S105" s="4" t="s">
        <v>559</v>
      </c>
      <c r="T105" s="192">
        <f aca="true" t="shared" si="2" ref="T105:T111">L105*3000</f>
        <v>4551000</v>
      </c>
    </row>
    <row r="106" spans="1:20" s="32" customFormat="1" ht="64.5" customHeight="1">
      <c r="A106" s="4">
        <v>6</v>
      </c>
      <c r="B106" s="4" t="s">
        <v>569</v>
      </c>
      <c r="C106" s="4" t="s">
        <v>570</v>
      </c>
      <c r="D106" s="189">
        <v>1906</v>
      </c>
      <c r="E106" s="190" t="s">
        <v>571</v>
      </c>
      <c r="F106" s="29" t="s">
        <v>572</v>
      </c>
      <c r="G106" s="30" t="s">
        <v>543</v>
      </c>
      <c r="H106" s="30"/>
      <c r="I106" s="30" t="s">
        <v>544</v>
      </c>
      <c r="J106" s="30" t="s">
        <v>545</v>
      </c>
      <c r="K106" s="30" t="s">
        <v>351</v>
      </c>
      <c r="L106" s="16">
        <v>500</v>
      </c>
      <c r="M106" s="16">
        <v>195</v>
      </c>
      <c r="N106" s="16">
        <v>1251</v>
      </c>
      <c r="O106" s="191" t="s">
        <v>573</v>
      </c>
      <c r="P106" s="37" t="s">
        <v>352</v>
      </c>
      <c r="Q106" s="37" t="s">
        <v>446</v>
      </c>
      <c r="R106" s="4" t="s">
        <v>552</v>
      </c>
      <c r="S106" s="4" t="s">
        <v>574</v>
      </c>
      <c r="T106" s="192">
        <f t="shared" si="2"/>
        <v>1500000</v>
      </c>
    </row>
    <row r="107" spans="1:20" s="32" customFormat="1" ht="71.25" customHeight="1">
      <c r="A107" s="30">
        <v>7</v>
      </c>
      <c r="B107" s="4" t="s">
        <v>575</v>
      </c>
      <c r="C107" s="4" t="s">
        <v>576</v>
      </c>
      <c r="D107" s="189">
        <v>1906</v>
      </c>
      <c r="E107" s="190" t="s">
        <v>577</v>
      </c>
      <c r="F107" s="31" t="s">
        <v>542</v>
      </c>
      <c r="G107" s="30" t="s">
        <v>543</v>
      </c>
      <c r="H107" s="30"/>
      <c r="I107" s="30" t="s">
        <v>544</v>
      </c>
      <c r="J107" s="30" t="s">
        <v>545</v>
      </c>
      <c r="K107" s="30" t="s">
        <v>351</v>
      </c>
      <c r="L107" s="16">
        <v>410</v>
      </c>
      <c r="M107" s="16">
        <v>205</v>
      </c>
      <c r="N107" s="16">
        <v>1231</v>
      </c>
      <c r="O107" s="191" t="s">
        <v>578</v>
      </c>
      <c r="P107" s="37" t="s">
        <v>352</v>
      </c>
      <c r="Q107" s="37" t="s">
        <v>446</v>
      </c>
      <c r="R107" s="4" t="s">
        <v>552</v>
      </c>
      <c r="S107" s="4" t="s">
        <v>579</v>
      </c>
      <c r="T107" s="192">
        <f t="shared" si="2"/>
        <v>1230000</v>
      </c>
    </row>
    <row r="108" spans="1:20" s="32" customFormat="1" ht="84" customHeight="1">
      <c r="A108" s="4">
        <v>8</v>
      </c>
      <c r="B108" s="4" t="s">
        <v>580</v>
      </c>
      <c r="C108" s="4" t="s">
        <v>581</v>
      </c>
      <c r="D108" s="189">
        <v>1906</v>
      </c>
      <c r="E108" s="190" t="s">
        <v>582</v>
      </c>
      <c r="F108" s="29" t="s">
        <v>583</v>
      </c>
      <c r="G108" s="30" t="s">
        <v>543</v>
      </c>
      <c r="H108" s="30"/>
      <c r="I108" s="30" t="s">
        <v>544</v>
      </c>
      <c r="J108" s="30" t="s">
        <v>545</v>
      </c>
      <c r="K108" s="30" t="s">
        <v>351</v>
      </c>
      <c r="L108" s="16">
        <v>98</v>
      </c>
      <c r="M108" s="16">
        <v>115</v>
      </c>
      <c r="N108" s="16">
        <v>579</v>
      </c>
      <c r="O108" s="191" t="s">
        <v>546</v>
      </c>
      <c r="P108" s="37" t="s">
        <v>351</v>
      </c>
      <c r="Q108" s="37" t="s">
        <v>446</v>
      </c>
      <c r="R108" s="4" t="s">
        <v>584</v>
      </c>
      <c r="S108" s="4" t="s">
        <v>579</v>
      </c>
      <c r="T108" s="192">
        <f t="shared" si="2"/>
        <v>294000</v>
      </c>
    </row>
    <row r="109" spans="1:20" s="32" customFormat="1" ht="75" customHeight="1">
      <c r="A109" s="30">
        <v>9</v>
      </c>
      <c r="B109" s="4" t="s">
        <v>585</v>
      </c>
      <c r="C109" s="4" t="s">
        <v>586</v>
      </c>
      <c r="D109" s="189">
        <v>1906</v>
      </c>
      <c r="E109" s="190" t="s">
        <v>587</v>
      </c>
      <c r="F109" s="31" t="s">
        <v>542</v>
      </c>
      <c r="G109" s="30" t="s">
        <v>543</v>
      </c>
      <c r="H109" s="30"/>
      <c r="I109" s="30" t="s">
        <v>544</v>
      </c>
      <c r="J109" s="30" t="s">
        <v>545</v>
      </c>
      <c r="K109" s="30" t="s">
        <v>351</v>
      </c>
      <c r="L109" s="16">
        <v>12</v>
      </c>
      <c r="M109" s="16">
        <v>16</v>
      </c>
      <c r="N109" s="16">
        <v>36</v>
      </c>
      <c r="O109" s="191" t="s">
        <v>588</v>
      </c>
      <c r="P109" s="37" t="s">
        <v>351</v>
      </c>
      <c r="Q109" s="37" t="s">
        <v>589</v>
      </c>
      <c r="R109" s="4" t="s">
        <v>552</v>
      </c>
      <c r="S109" s="4" t="s">
        <v>457</v>
      </c>
      <c r="T109" s="192">
        <f t="shared" si="2"/>
        <v>36000</v>
      </c>
    </row>
    <row r="110" spans="1:20" s="13" customFormat="1" ht="69" customHeight="1">
      <c r="A110" s="4">
        <v>10</v>
      </c>
      <c r="B110" s="38" t="s">
        <v>456</v>
      </c>
      <c r="C110" s="11" t="s">
        <v>517</v>
      </c>
      <c r="D110" s="38">
        <v>2000</v>
      </c>
      <c r="E110" s="12" t="s">
        <v>518</v>
      </c>
      <c r="F110" s="12" t="s">
        <v>519</v>
      </c>
      <c r="G110" s="38" t="s">
        <v>520</v>
      </c>
      <c r="H110" s="38"/>
      <c r="I110" s="38" t="s">
        <v>516</v>
      </c>
      <c r="J110" s="38" t="s">
        <v>521</v>
      </c>
      <c r="K110" s="38" t="s">
        <v>351</v>
      </c>
      <c r="L110" s="39">
        <v>152.9</v>
      </c>
      <c r="M110" s="39" t="s">
        <v>29</v>
      </c>
      <c r="N110" s="39" t="s">
        <v>30</v>
      </c>
      <c r="O110" s="39">
        <v>1</v>
      </c>
      <c r="P110" s="39" t="s">
        <v>351</v>
      </c>
      <c r="Q110" s="40" t="s">
        <v>522</v>
      </c>
      <c r="R110" s="41" t="s">
        <v>523</v>
      </c>
      <c r="S110" s="42" t="s">
        <v>524</v>
      </c>
      <c r="T110" s="192">
        <f t="shared" si="2"/>
        <v>458700</v>
      </c>
    </row>
    <row r="111" spans="1:20" s="13" customFormat="1" ht="69" customHeight="1">
      <c r="A111" s="30">
        <v>11</v>
      </c>
      <c r="B111" s="43" t="s">
        <v>525</v>
      </c>
      <c r="C111" s="14" t="s">
        <v>526</v>
      </c>
      <c r="D111" s="43">
        <v>2000</v>
      </c>
      <c r="E111" s="44" t="s">
        <v>527</v>
      </c>
      <c r="F111" s="45" t="s">
        <v>528</v>
      </c>
      <c r="G111" s="38" t="s">
        <v>520</v>
      </c>
      <c r="H111" s="38"/>
      <c r="I111" s="38" t="s">
        <v>516</v>
      </c>
      <c r="J111" s="38" t="s">
        <v>521</v>
      </c>
      <c r="K111" s="38" t="s">
        <v>351</v>
      </c>
      <c r="L111" s="39">
        <v>4069.8</v>
      </c>
      <c r="M111" s="39" t="s">
        <v>31</v>
      </c>
      <c r="N111" s="39" t="s">
        <v>32</v>
      </c>
      <c r="O111" s="39">
        <v>4</v>
      </c>
      <c r="P111" s="39" t="s">
        <v>352</v>
      </c>
      <c r="Q111" s="46" t="s">
        <v>529</v>
      </c>
      <c r="R111" s="42" t="s">
        <v>530</v>
      </c>
      <c r="S111" s="46" t="s">
        <v>531</v>
      </c>
      <c r="T111" s="192">
        <f t="shared" si="2"/>
        <v>12209400</v>
      </c>
    </row>
    <row r="112" spans="1:20" s="13" customFormat="1" ht="69" customHeight="1">
      <c r="A112" s="4">
        <v>12</v>
      </c>
      <c r="B112" s="14" t="s">
        <v>532</v>
      </c>
      <c r="C112" s="14" t="s">
        <v>533</v>
      </c>
      <c r="D112" s="43">
        <v>2000</v>
      </c>
      <c r="E112" s="44" t="s">
        <v>534</v>
      </c>
      <c r="F112" s="45" t="s">
        <v>535</v>
      </c>
      <c r="G112" s="38" t="s">
        <v>536</v>
      </c>
      <c r="H112" s="38"/>
      <c r="I112" s="43" t="s">
        <v>516</v>
      </c>
      <c r="J112" s="38" t="s">
        <v>537</v>
      </c>
      <c r="K112" s="38" t="s">
        <v>351</v>
      </c>
      <c r="L112" s="47"/>
      <c r="M112" s="39" t="s">
        <v>33</v>
      </c>
      <c r="N112" s="47"/>
      <c r="O112" s="47"/>
      <c r="P112" s="48" t="s">
        <v>538</v>
      </c>
      <c r="Q112" s="47"/>
      <c r="R112" s="47"/>
      <c r="S112" s="47"/>
      <c r="T112" s="49">
        <v>508195</v>
      </c>
    </row>
    <row r="113" spans="1:20" s="13" customFormat="1" ht="12.75" customHeight="1">
      <c r="A113" s="498" t="s">
        <v>292</v>
      </c>
      <c r="B113" s="498"/>
      <c r="C113" s="498"/>
      <c r="D113" s="498"/>
      <c r="E113" s="50"/>
      <c r="F113" s="51"/>
      <c r="G113" s="52"/>
      <c r="H113" s="52"/>
      <c r="I113" s="52"/>
      <c r="J113" s="52"/>
      <c r="K113" s="52"/>
      <c r="L113" s="53"/>
      <c r="M113" s="53"/>
      <c r="N113" s="53"/>
      <c r="O113" s="53"/>
      <c r="P113" s="53"/>
      <c r="Q113" s="53"/>
      <c r="R113" s="53"/>
      <c r="S113" s="54"/>
      <c r="T113" s="49">
        <f>SUM(T101:T112)</f>
        <v>33537295</v>
      </c>
    </row>
    <row r="114" spans="1:20" s="24" customFormat="1" ht="10.5">
      <c r="A114" s="22"/>
      <c r="B114" s="22"/>
      <c r="C114" s="22"/>
      <c r="D114" s="23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369"/>
    </row>
    <row r="115" spans="1:20" s="24" customFormat="1" ht="10.5">
      <c r="A115" s="22"/>
      <c r="B115" s="22"/>
      <c r="C115" s="22"/>
      <c r="D115" s="23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369"/>
    </row>
    <row r="119" ht="12.75">
      <c r="T119" s="375">
        <f>T113+T93+T75+T59+T52+T30+T18+T12</f>
        <v>117326857.68</v>
      </c>
    </row>
  </sheetData>
  <sheetProtection/>
  <mergeCells count="180">
    <mergeCell ref="T63:T64"/>
    <mergeCell ref="T84:T85"/>
    <mergeCell ref="T99:T100"/>
    <mergeCell ref="P54:P55"/>
    <mergeCell ref="Q54:S54"/>
    <mergeCell ref="T2:T3"/>
    <mergeCell ref="T15:T16"/>
    <mergeCell ref="T22:T23"/>
    <mergeCell ref="T34:T35"/>
    <mergeCell ref="T36:T44"/>
    <mergeCell ref="T45:T51"/>
    <mergeCell ref="T54:T55"/>
    <mergeCell ref="A59:D59"/>
    <mergeCell ref="A54:A55"/>
    <mergeCell ref="B54:B55"/>
    <mergeCell ref="C54:C55"/>
    <mergeCell ref="D54:D55"/>
    <mergeCell ref="E54:E55"/>
    <mergeCell ref="F54:F55"/>
    <mergeCell ref="N54:N55"/>
    <mergeCell ref="O54:O55"/>
    <mergeCell ref="R45:R51"/>
    <mergeCell ref="G54:G55"/>
    <mergeCell ref="I54:I55"/>
    <mergeCell ref="O34:O35"/>
    <mergeCell ref="P34:P35"/>
    <mergeCell ref="Q34:S34"/>
    <mergeCell ref="S47:S51"/>
    <mergeCell ref="N45:N51"/>
    <mergeCell ref="O45:O51"/>
    <mergeCell ref="A45:A51"/>
    <mergeCell ref="B45:B51"/>
    <mergeCell ref="C45:C51"/>
    <mergeCell ref="D45:D51"/>
    <mergeCell ref="G45:G51"/>
    <mergeCell ref="P45:P51"/>
    <mergeCell ref="Q45:Q51"/>
    <mergeCell ref="F22:F23"/>
    <mergeCell ref="G22:G23"/>
    <mergeCell ref="A30:D30"/>
    <mergeCell ref="A34:A35"/>
    <mergeCell ref="B34:B35"/>
    <mergeCell ref="P36:P44"/>
    <mergeCell ref="E34:E35"/>
    <mergeCell ref="J22:J23"/>
    <mergeCell ref="Q36:Q44"/>
    <mergeCell ref="O22:O23"/>
    <mergeCell ref="P22:P23"/>
    <mergeCell ref="Q22:S22"/>
    <mergeCell ref="N34:N35"/>
    <mergeCell ref="N36:N44"/>
    <mergeCell ref="O36:O44"/>
    <mergeCell ref="S38:S44"/>
    <mergeCell ref="R39:R44"/>
    <mergeCell ref="J54:J55"/>
    <mergeCell ref="K54:K55"/>
    <mergeCell ref="J45:J51"/>
    <mergeCell ref="K45:K51"/>
    <mergeCell ref="J36:J44"/>
    <mergeCell ref="K36:K44"/>
    <mergeCell ref="M45:M51"/>
    <mergeCell ref="L22:L23"/>
    <mergeCell ref="I34:I35"/>
    <mergeCell ref="J34:J35"/>
    <mergeCell ref="I22:I23"/>
    <mergeCell ref="I36:I44"/>
    <mergeCell ref="Q99:S99"/>
    <mergeCell ref="Q84:S84"/>
    <mergeCell ref="A22:A23"/>
    <mergeCell ref="B22:B23"/>
    <mergeCell ref="C22:C23"/>
    <mergeCell ref="D22:D23"/>
    <mergeCell ref="E22:E23"/>
    <mergeCell ref="M22:M23"/>
    <mergeCell ref="L54:L55"/>
    <mergeCell ref="M54:M55"/>
    <mergeCell ref="N84:N85"/>
    <mergeCell ref="O84:O85"/>
    <mergeCell ref="P84:P85"/>
    <mergeCell ref="N63:N64"/>
    <mergeCell ref="K22:K23"/>
    <mergeCell ref="P99:P100"/>
    <mergeCell ref="M34:M35"/>
    <mergeCell ref="L36:L44"/>
    <mergeCell ref="M36:M44"/>
    <mergeCell ref="L45:L51"/>
    <mergeCell ref="E99:E100"/>
    <mergeCell ref="F99:F100"/>
    <mergeCell ref="G99:G100"/>
    <mergeCell ref="I99:I100"/>
    <mergeCell ref="O99:O100"/>
    <mergeCell ref="J99:J100"/>
    <mergeCell ref="N99:N100"/>
    <mergeCell ref="M99:M100"/>
    <mergeCell ref="K99:K100"/>
    <mergeCell ref="L99:L100"/>
    <mergeCell ref="A99:A100"/>
    <mergeCell ref="B99:B100"/>
    <mergeCell ref="C99:C100"/>
    <mergeCell ref="D99:D100"/>
    <mergeCell ref="M63:M64"/>
    <mergeCell ref="I84:I85"/>
    <mergeCell ref="J84:J85"/>
    <mergeCell ref="L84:L85"/>
    <mergeCell ref="M84:M85"/>
    <mergeCell ref="A93:D93"/>
    <mergeCell ref="A1:S1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Q2:S2"/>
    <mergeCell ref="O2:O3"/>
    <mergeCell ref="F2:F3"/>
    <mergeCell ref="G2:G3"/>
    <mergeCell ref="I2:I3"/>
    <mergeCell ref="J2:J3"/>
    <mergeCell ref="P2:P3"/>
    <mergeCell ref="H2:H3"/>
    <mergeCell ref="A113:D113"/>
    <mergeCell ref="A18:D18"/>
    <mergeCell ref="A15:A16"/>
    <mergeCell ref="B15:B16"/>
    <mergeCell ref="C15:C16"/>
    <mergeCell ref="A84:A85"/>
    <mergeCell ref="B84:B85"/>
    <mergeCell ref="C84:C85"/>
    <mergeCell ref="A36:A44"/>
    <mergeCell ref="B36:B44"/>
    <mergeCell ref="F34:F35"/>
    <mergeCell ref="N15:N16"/>
    <mergeCell ref="O15:O16"/>
    <mergeCell ref="P15:P16"/>
    <mergeCell ref="K15:K16"/>
    <mergeCell ref="M15:M16"/>
    <mergeCell ref="L15:L16"/>
    <mergeCell ref="I15:I16"/>
    <mergeCell ref="L34:L35"/>
    <mergeCell ref="K34:K35"/>
    <mergeCell ref="E15:E16"/>
    <mergeCell ref="F15:F16"/>
    <mergeCell ref="C34:C35"/>
    <mergeCell ref="D34:D35"/>
    <mergeCell ref="Q15:S15"/>
    <mergeCell ref="J15:J16"/>
    <mergeCell ref="G15:G16"/>
    <mergeCell ref="D15:D16"/>
    <mergeCell ref="N22:N23"/>
    <mergeCell ref="G34:G35"/>
    <mergeCell ref="K84:K85"/>
    <mergeCell ref="C36:C44"/>
    <mergeCell ref="D36:D44"/>
    <mergeCell ref="G36:G44"/>
    <mergeCell ref="F38:F44"/>
    <mergeCell ref="F84:F85"/>
    <mergeCell ref="G84:G85"/>
    <mergeCell ref="E84:E85"/>
    <mergeCell ref="C63:C64"/>
    <mergeCell ref="D63:D64"/>
    <mergeCell ref="D84:D85"/>
    <mergeCell ref="I45:I51"/>
    <mergeCell ref="F47:F51"/>
    <mergeCell ref="F63:F64"/>
    <mergeCell ref="G63:G64"/>
    <mergeCell ref="I63:I64"/>
    <mergeCell ref="O63:O64"/>
    <mergeCell ref="P63:P64"/>
    <mergeCell ref="Q63:S63"/>
    <mergeCell ref="A75:D75"/>
    <mergeCell ref="J63:J64"/>
    <mergeCell ref="K63:K64"/>
    <mergeCell ref="L63:L64"/>
    <mergeCell ref="A63:A64"/>
    <mergeCell ref="B63:B64"/>
    <mergeCell ref="E63:E64"/>
  </mergeCells>
  <printOptions/>
  <pageMargins left="0.25" right="0.25" top="0.75" bottom="0.75" header="0.3" footer="0.3"/>
  <pageSetup horizontalDpi="600" verticalDpi="600" orientation="landscape" paperSize="9" scale="56" r:id="rId1"/>
  <rowBreaks count="3" manualBreakCount="3">
    <brk id="20" max="20" man="1"/>
    <brk id="77" max="20" man="1"/>
    <brk id="9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4"/>
  <sheetViews>
    <sheetView tabSelected="1" zoomScalePageLayoutView="0" workbookViewId="0" topLeftCell="A395">
      <selection activeCell="I17" sqref="I17"/>
    </sheetView>
  </sheetViews>
  <sheetFormatPr defaultColWidth="9.140625" defaultRowHeight="12.75"/>
  <cols>
    <col min="1" max="1" width="4.57421875" style="77" customWidth="1"/>
    <col min="2" max="2" width="39.140625" style="421" customWidth="1"/>
    <col min="3" max="3" width="10.421875" style="77" customWidth="1"/>
    <col min="4" max="4" width="18.8515625" style="78" customWidth="1"/>
    <col min="5" max="5" width="0.13671875" style="301" hidden="1" customWidth="1"/>
    <col min="6" max="6" width="28.28125" style="438" customWidth="1"/>
    <col min="7" max="16384" width="9.140625" style="2" customWidth="1"/>
  </cols>
  <sheetData>
    <row r="1" spans="1:6" s="69" customFormat="1" ht="11.25" thickBot="1">
      <c r="A1" s="70"/>
      <c r="B1" s="71"/>
      <c r="C1" s="71"/>
      <c r="D1" s="71"/>
      <c r="E1" s="297"/>
      <c r="F1" s="435"/>
    </row>
    <row r="2" spans="1:6" s="72" customFormat="1" ht="15.75" thickBot="1">
      <c r="A2" s="195" t="s">
        <v>301</v>
      </c>
      <c r="B2" s="419"/>
      <c r="C2" s="196"/>
      <c r="D2" s="197"/>
      <c r="E2" s="298"/>
      <c r="F2" s="436"/>
    </row>
    <row r="3" spans="1:6" ht="12.75">
      <c r="A3" s="542" t="s">
        <v>709</v>
      </c>
      <c r="B3" s="543"/>
      <c r="C3" s="543"/>
      <c r="D3" s="543"/>
      <c r="E3" s="544"/>
      <c r="F3" s="437"/>
    </row>
    <row r="4" spans="1:6" ht="61.5" customHeight="1" thickBot="1">
      <c r="A4" s="73" t="s">
        <v>291</v>
      </c>
      <c r="B4" s="74" t="s">
        <v>293</v>
      </c>
      <c r="C4" s="74" t="s">
        <v>294</v>
      </c>
      <c r="D4" s="75" t="s">
        <v>215</v>
      </c>
      <c r="E4" s="200" t="s">
        <v>280</v>
      </c>
      <c r="F4" s="339" t="s">
        <v>954</v>
      </c>
    </row>
    <row r="5" spans="1:6" ht="12.75">
      <c r="A5" s="3">
        <v>1</v>
      </c>
      <c r="B5" s="198" t="s">
        <v>289</v>
      </c>
      <c r="C5" s="198">
        <v>2011</v>
      </c>
      <c r="D5" s="3" t="s">
        <v>277</v>
      </c>
      <c r="E5" s="299">
        <v>979</v>
      </c>
      <c r="F5" s="351">
        <f>E5*0.5</f>
        <v>489.5</v>
      </c>
    </row>
    <row r="6" spans="1:6" ht="12.75">
      <c r="A6" s="3">
        <v>2</v>
      </c>
      <c r="B6" s="198" t="s">
        <v>8</v>
      </c>
      <c r="C6" s="198">
        <v>2012</v>
      </c>
      <c r="D6" s="3" t="s">
        <v>277</v>
      </c>
      <c r="E6" s="299">
        <v>1961.24</v>
      </c>
      <c r="F6" s="351">
        <f aca="true" t="shared" si="0" ref="F6:F11">E6*0.5</f>
        <v>980.62</v>
      </c>
    </row>
    <row r="7" spans="1:6" ht="12.75">
      <c r="A7" s="3">
        <v>3</v>
      </c>
      <c r="B7" s="198" t="s">
        <v>9</v>
      </c>
      <c r="C7" s="198">
        <v>2012</v>
      </c>
      <c r="D7" s="3" t="s">
        <v>277</v>
      </c>
      <c r="E7" s="299">
        <v>2387.13</v>
      </c>
      <c r="F7" s="351">
        <f t="shared" si="0"/>
        <v>1193.565</v>
      </c>
    </row>
    <row r="8" spans="1:6" ht="12.75">
      <c r="A8" s="3">
        <v>4</v>
      </c>
      <c r="B8" s="198" t="s">
        <v>8</v>
      </c>
      <c r="C8" s="198">
        <v>2012</v>
      </c>
      <c r="D8" s="3" t="s">
        <v>277</v>
      </c>
      <c r="E8" s="299">
        <v>2000</v>
      </c>
      <c r="F8" s="351">
        <f t="shared" si="0"/>
        <v>1000</v>
      </c>
    </row>
    <row r="9" spans="1:6" ht="12.75">
      <c r="A9" s="3">
        <v>5</v>
      </c>
      <c r="B9" s="198" t="s">
        <v>216</v>
      </c>
      <c r="C9" s="198">
        <v>2013</v>
      </c>
      <c r="D9" s="3" t="s">
        <v>277</v>
      </c>
      <c r="E9" s="299">
        <v>512.3</v>
      </c>
      <c r="F9" s="351">
        <f>E9*0.7</f>
        <v>358.60999999999996</v>
      </c>
    </row>
    <row r="10" spans="1:6" ht="12.75">
      <c r="A10" s="3">
        <v>6</v>
      </c>
      <c r="B10" s="198" t="s">
        <v>217</v>
      </c>
      <c r="C10" s="198">
        <v>2012</v>
      </c>
      <c r="D10" s="3" t="s">
        <v>277</v>
      </c>
      <c r="E10" s="299">
        <v>1120</v>
      </c>
      <c r="F10" s="351">
        <f t="shared" si="0"/>
        <v>560</v>
      </c>
    </row>
    <row r="11" spans="1:6" ht="12.75">
      <c r="A11" s="3">
        <v>7</v>
      </c>
      <c r="B11" s="198" t="s">
        <v>10</v>
      </c>
      <c r="C11" s="198">
        <v>2012</v>
      </c>
      <c r="D11" s="3" t="s">
        <v>277</v>
      </c>
      <c r="E11" s="299">
        <v>757</v>
      </c>
      <c r="F11" s="351">
        <f t="shared" si="0"/>
        <v>378.5</v>
      </c>
    </row>
    <row r="12" spans="1:6" ht="12.75">
      <c r="A12" s="3">
        <v>8</v>
      </c>
      <c r="B12" s="198" t="s">
        <v>360</v>
      </c>
      <c r="C12" s="198">
        <v>2014</v>
      </c>
      <c r="D12" s="3" t="s">
        <v>278</v>
      </c>
      <c r="E12" s="299">
        <v>3923.7</v>
      </c>
      <c r="F12" s="299">
        <v>3923.7</v>
      </c>
    </row>
    <row r="13" spans="1:6" ht="12.75">
      <c r="A13" s="3">
        <v>9</v>
      </c>
      <c r="B13" s="198" t="s">
        <v>360</v>
      </c>
      <c r="C13" s="198">
        <v>2014</v>
      </c>
      <c r="D13" s="3" t="s">
        <v>278</v>
      </c>
      <c r="E13" s="299">
        <v>3696.15</v>
      </c>
      <c r="F13" s="299">
        <v>3696.15</v>
      </c>
    </row>
    <row r="14" spans="1:6" ht="12.75">
      <c r="A14" s="3">
        <v>10</v>
      </c>
      <c r="B14" s="198" t="s">
        <v>360</v>
      </c>
      <c r="C14" s="198">
        <v>2014</v>
      </c>
      <c r="D14" s="3" t="s">
        <v>278</v>
      </c>
      <c r="E14" s="299">
        <v>4280.4</v>
      </c>
      <c r="F14" s="299">
        <v>4280.4</v>
      </c>
    </row>
    <row r="15" spans="1:6" ht="12.75">
      <c r="A15" s="3">
        <v>11</v>
      </c>
      <c r="B15" s="198" t="s">
        <v>654</v>
      </c>
      <c r="C15" s="198">
        <v>2014</v>
      </c>
      <c r="D15" s="3" t="s">
        <v>278</v>
      </c>
      <c r="E15" s="299">
        <v>19003.5</v>
      </c>
      <c r="F15" s="299">
        <v>19003.5</v>
      </c>
    </row>
    <row r="16" spans="1:6" ht="12.75">
      <c r="A16" s="3">
        <v>12</v>
      </c>
      <c r="B16" s="198" t="s">
        <v>655</v>
      </c>
      <c r="C16" s="198">
        <v>2014</v>
      </c>
      <c r="D16" s="3" t="s">
        <v>278</v>
      </c>
      <c r="E16" s="299">
        <v>3795</v>
      </c>
      <c r="F16" s="299">
        <v>3795</v>
      </c>
    </row>
    <row r="17" spans="1:6" ht="12.75">
      <c r="A17" s="3">
        <v>13</v>
      </c>
      <c r="B17" s="198" t="s">
        <v>655</v>
      </c>
      <c r="C17" s="198">
        <v>2014</v>
      </c>
      <c r="D17" s="3" t="s">
        <v>278</v>
      </c>
      <c r="E17" s="299">
        <v>3795</v>
      </c>
      <c r="F17" s="299">
        <v>3795</v>
      </c>
    </row>
    <row r="18" spans="1:6" ht="12.75">
      <c r="A18" s="3">
        <v>14</v>
      </c>
      <c r="B18" s="198" t="s">
        <v>654</v>
      </c>
      <c r="C18" s="198">
        <v>2015</v>
      </c>
      <c r="D18" s="3" t="s">
        <v>278</v>
      </c>
      <c r="E18" s="299">
        <v>12423</v>
      </c>
      <c r="F18" s="299">
        <v>12423</v>
      </c>
    </row>
    <row r="19" spans="1:6" ht="12.75">
      <c r="A19" s="3">
        <v>15</v>
      </c>
      <c r="B19" s="198" t="s">
        <v>711</v>
      </c>
      <c r="C19" s="198">
        <v>2015</v>
      </c>
      <c r="D19" s="3" t="s">
        <v>278</v>
      </c>
      <c r="E19" s="299">
        <v>2066.4</v>
      </c>
      <c r="F19" s="299">
        <v>2066.4</v>
      </c>
    </row>
    <row r="20" spans="1:6" ht="12.75">
      <c r="A20" s="3">
        <v>16</v>
      </c>
      <c r="B20" s="198" t="s">
        <v>360</v>
      </c>
      <c r="C20" s="198">
        <v>2015</v>
      </c>
      <c r="D20" s="3" t="s">
        <v>278</v>
      </c>
      <c r="E20" s="299">
        <v>3412.02</v>
      </c>
      <c r="F20" s="299">
        <v>3412.02</v>
      </c>
    </row>
    <row r="21" spans="1:6" ht="12.75">
      <c r="A21" s="3">
        <v>17</v>
      </c>
      <c r="B21" s="198" t="s">
        <v>360</v>
      </c>
      <c r="C21" s="198">
        <v>2015</v>
      </c>
      <c r="D21" s="3" t="s">
        <v>278</v>
      </c>
      <c r="E21" s="299">
        <v>3412.02</v>
      </c>
      <c r="F21" s="299">
        <v>3412.02</v>
      </c>
    </row>
    <row r="22" spans="1:6" ht="12.75">
      <c r="A22" s="3">
        <v>18</v>
      </c>
      <c r="B22" s="198" t="s">
        <v>360</v>
      </c>
      <c r="C22" s="198">
        <v>2015</v>
      </c>
      <c r="D22" s="3" t="s">
        <v>278</v>
      </c>
      <c r="E22" s="299">
        <v>3412.02</v>
      </c>
      <c r="F22" s="299">
        <v>3412.02</v>
      </c>
    </row>
    <row r="23" spans="1:6" ht="12.75">
      <c r="A23" s="3">
        <v>19</v>
      </c>
      <c r="B23" s="198" t="s">
        <v>360</v>
      </c>
      <c r="C23" s="198">
        <v>2015</v>
      </c>
      <c r="D23" s="3" t="s">
        <v>278</v>
      </c>
      <c r="E23" s="299">
        <v>3412.02</v>
      </c>
      <c r="F23" s="299">
        <v>3412.02</v>
      </c>
    </row>
    <row r="24" spans="1:6" ht="12.75">
      <c r="A24" s="3">
        <v>20</v>
      </c>
      <c r="B24" s="198" t="s">
        <v>360</v>
      </c>
      <c r="C24" s="198">
        <v>2015</v>
      </c>
      <c r="D24" s="3" t="s">
        <v>278</v>
      </c>
      <c r="E24" s="299">
        <v>3412.02</v>
      </c>
      <c r="F24" s="299">
        <v>3412.02</v>
      </c>
    </row>
    <row r="25" spans="1:6" ht="12.75">
      <c r="A25" s="3">
        <v>21</v>
      </c>
      <c r="B25" s="198" t="s">
        <v>360</v>
      </c>
      <c r="C25" s="198">
        <v>2015</v>
      </c>
      <c r="D25" s="3" t="s">
        <v>278</v>
      </c>
      <c r="E25" s="299">
        <v>3412.02</v>
      </c>
      <c r="F25" s="299">
        <v>3412.02</v>
      </c>
    </row>
    <row r="26" spans="1:6" ht="22.5">
      <c r="A26" s="3">
        <v>22</v>
      </c>
      <c r="B26" s="198" t="s">
        <v>713</v>
      </c>
      <c r="C26" s="198">
        <v>2015</v>
      </c>
      <c r="D26" s="3" t="s">
        <v>278</v>
      </c>
      <c r="E26" s="299">
        <v>18900</v>
      </c>
      <c r="F26" s="299">
        <v>18900</v>
      </c>
    </row>
    <row r="27" spans="1:6" ht="12.75">
      <c r="A27" s="3">
        <v>23</v>
      </c>
      <c r="B27" s="198" t="s">
        <v>710</v>
      </c>
      <c r="C27" s="198">
        <v>2015</v>
      </c>
      <c r="D27" s="3" t="s">
        <v>278</v>
      </c>
      <c r="E27" s="299">
        <v>23493</v>
      </c>
      <c r="F27" s="299">
        <v>23493</v>
      </c>
    </row>
    <row r="28" spans="1:6" ht="12.75">
      <c r="A28" s="3">
        <v>24</v>
      </c>
      <c r="B28" s="420" t="s">
        <v>837</v>
      </c>
      <c r="C28" s="198">
        <v>2016</v>
      </c>
      <c r="D28" s="3" t="s">
        <v>278</v>
      </c>
      <c r="E28" s="299">
        <v>956.01</v>
      </c>
      <c r="F28" s="299">
        <v>956.01</v>
      </c>
    </row>
    <row r="29" spans="1:6" ht="13.5" thickBot="1">
      <c r="A29" s="3"/>
      <c r="B29" s="76" t="s">
        <v>292</v>
      </c>
      <c r="C29" s="4"/>
      <c r="D29" s="3"/>
      <c r="E29" s="300">
        <f>SUM(E5:E28)</f>
        <v>126520.95000000001</v>
      </c>
      <c r="F29" s="340">
        <f>SUM(F5:F28)</f>
        <v>121765.075</v>
      </c>
    </row>
    <row r="30" ht="13.5" hidden="1" thickBot="1"/>
    <row r="31" ht="13.5" hidden="1" thickBot="1"/>
    <row r="32" ht="13.5" hidden="1" thickBot="1"/>
    <row r="33" ht="13.5" hidden="1" thickBot="1"/>
    <row r="34" ht="13.5" hidden="1" thickBot="1"/>
    <row r="35" ht="13.5" hidden="1" thickBot="1"/>
    <row r="36" ht="3.75" customHeight="1" hidden="1"/>
    <row r="37" ht="13.5" hidden="1" thickBot="1"/>
    <row r="38" ht="13.5" hidden="1" thickBot="1"/>
    <row r="39" ht="13.5" hidden="1" thickBot="1"/>
    <row r="40" ht="13.5" hidden="1" thickBot="1"/>
    <row r="41" ht="13.5" hidden="1" thickBot="1"/>
    <row r="42" ht="13.5" hidden="1" thickBot="1"/>
    <row r="43" ht="13.5" hidden="1" thickBot="1"/>
    <row r="44" spans="1:6" ht="14.25" customHeight="1">
      <c r="A44" s="542" t="s">
        <v>283</v>
      </c>
      <c r="B44" s="543"/>
      <c r="C44" s="543"/>
      <c r="D44" s="543"/>
      <c r="E44" s="544"/>
      <c r="F44" s="437"/>
    </row>
    <row r="45" spans="1:6" ht="64.5" customHeight="1" thickBot="1">
      <c r="A45" s="73" t="s">
        <v>291</v>
      </c>
      <c r="B45" s="74" t="s">
        <v>295</v>
      </c>
      <c r="C45" s="74" t="s">
        <v>294</v>
      </c>
      <c r="D45" s="75" t="s">
        <v>215</v>
      </c>
      <c r="E45" s="200" t="s">
        <v>280</v>
      </c>
      <c r="F45" s="339" t="s">
        <v>954</v>
      </c>
    </row>
    <row r="46" spans="1:6" ht="12.75">
      <c r="A46" s="3">
        <v>1</v>
      </c>
      <c r="B46" s="4" t="s">
        <v>712</v>
      </c>
      <c r="C46" s="4">
        <v>2015</v>
      </c>
      <c r="D46" s="3" t="s">
        <v>278</v>
      </c>
      <c r="E46" s="203">
        <v>849</v>
      </c>
      <c r="F46" s="203">
        <v>849</v>
      </c>
    </row>
    <row r="47" spans="1:6" ht="12.75">
      <c r="A47" s="3">
        <v>2</v>
      </c>
      <c r="B47" s="4" t="s">
        <v>288</v>
      </c>
      <c r="C47" s="4">
        <v>2011</v>
      </c>
      <c r="D47" s="3" t="s">
        <v>278</v>
      </c>
      <c r="E47" s="203">
        <v>1769</v>
      </c>
      <c r="F47" s="340">
        <f>E47*0.5</f>
        <v>884.5</v>
      </c>
    </row>
    <row r="48" spans="1:6" ht="12.75">
      <c r="A48" s="3"/>
      <c r="B48" s="76" t="s">
        <v>290</v>
      </c>
      <c r="C48" s="4"/>
      <c r="D48" s="3"/>
      <c r="E48" s="300">
        <f>SUM(E46:E47)</f>
        <v>2618</v>
      </c>
      <c r="F48" s="340">
        <f>SUM(F46:F47)</f>
        <v>1733.5</v>
      </c>
    </row>
    <row r="50" ht="13.5" thickBot="1"/>
    <row r="51" spans="1:6" s="72" customFormat="1" ht="15.75" thickBot="1">
      <c r="A51" s="195" t="s">
        <v>301</v>
      </c>
      <c r="B51" s="419"/>
      <c r="C51" s="196"/>
      <c r="D51" s="197"/>
      <c r="E51" s="302" t="s">
        <v>630</v>
      </c>
      <c r="F51" s="439" t="s">
        <v>630</v>
      </c>
    </row>
    <row r="52" spans="1:6" ht="12.75">
      <c r="A52" s="542" t="s">
        <v>282</v>
      </c>
      <c r="B52" s="543"/>
      <c r="C52" s="543"/>
      <c r="D52" s="543"/>
      <c r="E52" s="544"/>
      <c r="F52" s="437"/>
    </row>
    <row r="53" spans="1:6" ht="192" thickBot="1">
      <c r="A53" s="73" t="s">
        <v>291</v>
      </c>
      <c r="B53" s="74" t="s">
        <v>293</v>
      </c>
      <c r="C53" s="74" t="s">
        <v>294</v>
      </c>
      <c r="D53" s="75" t="s">
        <v>215</v>
      </c>
      <c r="E53" s="200" t="s">
        <v>280</v>
      </c>
      <c r="F53" s="200" t="s">
        <v>955</v>
      </c>
    </row>
    <row r="54" spans="1:6" ht="12.75" customHeight="1">
      <c r="A54" s="3">
        <v>1</v>
      </c>
      <c r="B54" s="199" t="s">
        <v>357</v>
      </c>
      <c r="C54" s="4">
        <v>2011</v>
      </c>
      <c r="D54" s="3" t="s">
        <v>278</v>
      </c>
      <c r="E54" s="203">
        <v>19752.57</v>
      </c>
      <c r="F54" s="203">
        <v>19752.57</v>
      </c>
    </row>
    <row r="55" spans="1:6" ht="15" customHeight="1">
      <c r="A55" s="3">
        <v>2</v>
      </c>
      <c r="B55" s="199" t="s">
        <v>358</v>
      </c>
      <c r="C55" s="4">
        <v>2011</v>
      </c>
      <c r="D55" s="3" t="s">
        <v>278</v>
      </c>
      <c r="E55" s="203">
        <v>49608.36</v>
      </c>
      <c r="F55" s="203">
        <v>49608.36</v>
      </c>
    </row>
    <row r="56" spans="1:6" ht="15" customHeight="1">
      <c r="A56" s="3">
        <v>3</v>
      </c>
      <c r="B56" s="199" t="s">
        <v>344</v>
      </c>
      <c r="C56" s="4">
        <v>2011</v>
      </c>
      <c r="D56" s="3" t="s">
        <v>278</v>
      </c>
      <c r="E56" s="203">
        <v>21264.24</v>
      </c>
      <c r="F56" s="203">
        <v>21264.24</v>
      </c>
    </row>
    <row r="57" spans="1:6" ht="11.25" customHeight="1">
      <c r="A57" s="3">
        <v>4</v>
      </c>
      <c r="B57" s="199" t="s">
        <v>345</v>
      </c>
      <c r="C57" s="4">
        <v>2011</v>
      </c>
      <c r="D57" s="3" t="s">
        <v>278</v>
      </c>
      <c r="E57" s="203">
        <v>25085.85</v>
      </c>
      <c r="F57" s="203">
        <v>25085.85</v>
      </c>
    </row>
    <row r="58" spans="1:6" ht="22.5" customHeight="1">
      <c r="A58" s="3">
        <v>5</v>
      </c>
      <c r="B58" s="199" t="s">
        <v>359</v>
      </c>
      <c r="C58" s="4">
        <v>2011</v>
      </c>
      <c r="D58" s="3" t="s">
        <v>278</v>
      </c>
      <c r="E58" s="203">
        <v>112781.16</v>
      </c>
      <c r="F58" s="203">
        <v>112781.16</v>
      </c>
    </row>
    <row r="59" spans="1:6" ht="25.5" customHeight="1">
      <c r="A59" s="3">
        <v>6</v>
      </c>
      <c r="B59" s="199" t="s">
        <v>346</v>
      </c>
      <c r="C59" s="4">
        <v>2011</v>
      </c>
      <c r="D59" s="3" t="s">
        <v>278</v>
      </c>
      <c r="E59" s="203">
        <v>17917.41</v>
      </c>
      <c r="F59" s="203">
        <v>17917.41</v>
      </c>
    </row>
    <row r="60" spans="1:6" ht="12.75" customHeight="1">
      <c r="A60" s="3">
        <v>7</v>
      </c>
      <c r="B60" s="199" t="s">
        <v>347</v>
      </c>
      <c r="C60" s="4">
        <v>2011</v>
      </c>
      <c r="D60" s="3" t="s">
        <v>278</v>
      </c>
      <c r="E60" s="203">
        <v>6339.42</v>
      </c>
      <c r="F60" s="203">
        <v>6339.42</v>
      </c>
    </row>
    <row r="61" spans="1:6" ht="12.75" customHeight="1">
      <c r="A61" s="3">
        <v>8</v>
      </c>
      <c r="B61" s="199" t="s">
        <v>348</v>
      </c>
      <c r="C61" s="4">
        <v>2011</v>
      </c>
      <c r="D61" s="3" t="s">
        <v>278</v>
      </c>
      <c r="E61" s="203">
        <v>19914.93</v>
      </c>
      <c r="F61" s="203">
        <v>19914.93</v>
      </c>
    </row>
    <row r="62" spans="1:6" ht="23.25" customHeight="1">
      <c r="A62" s="3">
        <v>9</v>
      </c>
      <c r="B62" s="199" t="s">
        <v>11</v>
      </c>
      <c r="C62" s="4">
        <v>2011</v>
      </c>
      <c r="D62" s="3" t="s">
        <v>278</v>
      </c>
      <c r="E62" s="203">
        <v>142412.598</v>
      </c>
      <c r="F62" s="203">
        <v>142412.598</v>
      </c>
    </row>
    <row r="63" spans="1:6" ht="13.5" thickBot="1">
      <c r="A63" s="3"/>
      <c r="B63" s="76" t="s">
        <v>292</v>
      </c>
      <c r="C63" s="4"/>
      <c r="D63" s="3"/>
      <c r="E63" s="300">
        <f>SUM(E54:E62)</f>
        <v>415076.538</v>
      </c>
      <c r="F63" s="340">
        <f>SUM(F54:F62)</f>
        <v>415076.538</v>
      </c>
    </row>
    <row r="64" spans="1:6" ht="12.75">
      <c r="A64" s="542" t="s">
        <v>284</v>
      </c>
      <c r="B64" s="543"/>
      <c r="C64" s="543"/>
      <c r="D64" s="543"/>
      <c r="E64" s="544"/>
      <c r="F64" s="437"/>
    </row>
    <row r="65" spans="1:6" ht="54" customHeight="1" thickBot="1">
      <c r="A65" s="73" t="s">
        <v>291</v>
      </c>
      <c r="B65" s="74" t="s">
        <v>293</v>
      </c>
      <c r="C65" s="74" t="s">
        <v>294</v>
      </c>
      <c r="D65" s="75" t="s">
        <v>215</v>
      </c>
      <c r="E65" s="200" t="s">
        <v>280</v>
      </c>
      <c r="F65" s="200" t="s">
        <v>280</v>
      </c>
    </row>
    <row r="66" spans="1:6" ht="26.25" customHeight="1">
      <c r="A66" s="3">
        <v>1</v>
      </c>
      <c r="B66" s="199" t="s">
        <v>12</v>
      </c>
      <c r="C66" s="4">
        <v>2011</v>
      </c>
      <c r="D66" s="3" t="s">
        <v>278</v>
      </c>
      <c r="E66" s="203">
        <v>62238</v>
      </c>
      <c r="F66" s="203">
        <v>62238</v>
      </c>
    </row>
    <row r="67" spans="1:6" ht="12.75">
      <c r="A67" s="79"/>
      <c r="B67" s="76" t="s">
        <v>292</v>
      </c>
      <c r="C67" s="79"/>
      <c r="D67" s="80"/>
      <c r="E67" s="117">
        <f>SUM(E66:E66)</f>
        <v>62238</v>
      </c>
      <c r="F67" s="340">
        <f>SUM(F66:F66)</f>
        <v>62238</v>
      </c>
    </row>
    <row r="68" ht="13.5" thickBot="1"/>
    <row r="69" spans="1:6" s="72" customFormat="1" ht="15.75" thickBot="1">
      <c r="A69" s="5" t="s">
        <v>99</v>
      </c>
      <c r="B69" s="422"/>
      <c r="C69" s="7"/>
      <c r="D69" s="452"/>
      <c r="E69" s="303"/>
      <c r="F69" s="440"/>
    </row>
    <row r="70" spans="1:6" ht="15" customHeight="1">
      <c r="A70" s="542" t="s">
        <v>709</v>
      </c>
      <c r="B70" s="543"/>
      <c r="C70" s="543"/>
      <c r="D70" s="543"/>
      <c r="E70" s="544"/>
      <c r="F70" s="437"/>
    </row>
    <row r="71" spans="1:6" ht="53.25" customHeight="1" thickBot="1">
      <c r="A71" s="73" t="s">
        <v>291</v>
      </c>
      <c r="B71" s="74" t="s">
        <v>293</v>
      </c>
      <c r="C71" s="74" t="s">
        <v>294</v>
      </c>
      <c r="D71" s="75" t="s">
        <v>215</v>
      </c>
      <c r="E71" s="200" t="s">
        <v>280</v>
      </c>
      <c r="F71" s="200" t="s">
        <v>280</v>
      </c>
    </row>
    <row r="72" spans="1:6" ht="12.75">
      <c r="A72" s="3">
        <v>4</v>
      </c>
      <c r="B72" s="81" t="s">
        <v>240</v>
      </c>
      <c r="C72" s="82">
        <v>2011</v>
      </c>
      <c r="D72" s="82" t="s">
        <v>277</v>
      </c>
      <c r="E72" s="203">
        <v>273</v>
      </c>
      <c r="F72" s="340">
        <v>273</v>
      </c>
    </row>
    <row r="73" spans="1:6" ht="12.75">
      <c r="A73" s="3">
        <v>5</v>
      </c>
      <c r="B73" s="81" t="s">
        <v>303</v>
      </c>
      <c r="C73" s="82">
        <v>2011</v>
      </c>
      <c r="D73" s="201" t="s">
        <v>277</v>
      </c>
      <c r="E73" s="203">
        <v>1183</v>
      </c>
      <c r="F73" s="340">
        <v>1183</v>
      </c>
    </row>
    <row r="74" spans="1:6" ht="12.75">
      <c r="A74" s="3">
        <v>6</v>
      </c>
      <c r="B74" s="81" t="s">
        <v>303</v>
      </c>
      <c r="C74" s="82">
        <v>2011</v>
      </c>
      <c r="D74" s="201" t="s">
        <v>277</v>
      </c>
      <c r="E74" s="203">
        <v>1183</v>
      </c>
      <c r="F74" s="340">
        <v>1183</v>
      </c>
    </row>
    <row r="75" spans="1:6" ht="12.75">
      <c r="A75" s="3">
        <v>7</v>
      </c>
      <c r="B75" s="81" t="s">
        <v>303</v>
      </c>
      <c r="C75" s="82">
        <v>2011</v>
      </c>
      <c r="D75" s="202" t="s">
        <v>277</v>
      </c>
      <c r="E75" s="203">
        <v>1183</v>
      </c>
      <c r="F75" s="340">
        <v>1183</v>
      </c>
    </row>
    <row r="76" spans="1:6" ht="12.75">
      <c r="A76" s="3">
        <v>8</v>
      </c>
      <c r="B76" s="81" t="s">
        <v>638</v>
      </c>
      <c r="C76" s="82">
        <v>2011</v>
      </c>
      <c r="D76" s="82" t="s">
        <v>277</v>
      </c>
      <c r="E76" s="203">
        <v>280</v>
      </c>
      <c r="F76" s="340">
        <v>280</v>
      </c>
    </row>
    <row r="77" spans="1:6" ht="12.75">
      <c r="A77" s="3">
        <v>9</v>
      </c>
      <c r="B77" s="81" t="s">
        <v>638</v>
      </c>
      <c r="C77" s="82">
        <v>2011</v>
      </c>
      <c r="D77" s="201" t="s">
        <v>277</v>
      </c>
      <c r="E77" s="203">
        <v>208</v>
      </c>
      <c r="F77" s="340">
        <v>208</v>
      </c>
    </row>
    <row r="78" spans="1:6" ht="12.75">
      <c r="A78" s="3">
        <v>10</v>
      </c>
      <c r="B78" s="81" t="s">
        <v>638</v>
      </c>
      <c r="C78" s="82">
        <v>2011</v>
      </c>
      <c r="D78" s="201" t="s">
        <v>277</v>
      </c>
      <c r="E78" s="203">
        <v>280</v>
      </c>
      <c r="F78" s="340">
        <v>280</v>
      </c>
    </row>
    <row r="79" spans="1:6" ht="23.25">
      <c r="A79" s="3">
        <v>11</v>
      </c>
      <c r="B79" s="81" t="s">
        <v>639</v>
      </c>
      <c r="C79" s="82">
        <v>2011</v>
      </c>
      <c r="D79" s="202" t="s">
        <v>277</v>
      </c>
      <c r="E79" s="203">
        <v>637</v>
      </c>
      <c r="F79" s="340">
        <v>637</v>
      </c>
    </row>
    <row r="80" spans="1:6" ht="23.25">
      <c r="A80" s="3">
        <v>12</v>
      </c>
      <c r="B80" s="81" t="s">
        <v>639</v>
      </c>
      <c r="C80" s="82">
        <v>2011</v>
      </c>
      <c r="D80" s="82" t="s">
        <v>277</v>
      </c>
      <c r="E80" s="203">
        <v>637</v>
      </c>
      <c r="F80" s="340">
        <v>637</v>
      </c>
    </row>
    <row r="81" spans="1:6" ht="23.25">
      <c r="A81" s="3">
        <v>13</v>
      </c>
      <c r="B81" s="81" t="s">
        <v>639</v>
      </c>
      <c r="C81" s="82">
        <v>2011</v>
      </c>
      <c r="D81" s="201" t="s">
        <v>277</v>
      </c>
      <c r="E81" s="203">
        <v>637</v>
      </c>
      <c r="F81" s="340">
        <v>637</v>
      </c>
    </row>
    <row r="82" spans="1:6" ht="12.75">
      <c r="A82" s="3">
        <v>14</v>
      </c>
      <c r="B82" s="81" t="s">
        <v>241</v>
      </c>
      <c r="C82" s="82">
        <v>2012</v>
      </c>
      <c r="D82" s="201" t="s">
        <v>277</v>
      </c>
      <c r="E82" s="203">
        <v>379</v>
      </c>
      <c r="F82" s="340">
        <f>E82*0.7</f>
        <v>265.3</v>
      </c>
    </row>
    <row r="83" spans="1:6" ht="23.25">
      <c r="A83" s="3">
        <v>15</v>
      </c>
      <c r="B83" s="81" t="s">
        <v>641</v>
      </c>
      <c r="C83" s="82">
        <v>2012</v>
      </c>
      <c r="D83" s="201" t="s">
        <v>277</v>
      </c>
      <c r="E83" s="203">
        <v>910</v>
      </c>
      <c r="F83" s="340">
        <f aca="true" t="shared" si="1" ref="F83:F93">E83*0.7</f>
        <v>637</v>
      </c>
    </row>
    <row r="84" spans="1:6" ht="12.75">
      <c r="A84" s="3">
        <v>16</v>
      </c>
      <c r="B84" s="81" t="s">
        <v>242</v>
      </c>
      <c r="C84" s="82">
        <v>2012</v>
      </c>
      <c r="D84" s="201" t="s">
        <v>277</v>
      </c>
      <c r="E84" s="203">
        <v>1307.56</v>
      </c>
      <c r="F84" s="340">
        <f t="shared" si="1"/>
        <v>915.2919999999999</v>
      </c>
    </row>
    <row r="85" spans="1:6" ht="12.75">
      <c r="A85" s="3">
        <v>17</v>
      </c>
      <c r="B85" s="81" t="s">
        <v>750</v>
      </c>
      <c r="C85" s="82">
        <v>2012</v>
      </c>
      <c r="D85" s="201" t="s">
        <v>277</v>
      </c>
      <c r="E85" s="203">
        <v>2748.3</v>
      </c>
      <c r="F85" s="340">
        <f t="shared" si="1"/>
        <v>1923.81</v>
      </c>
    </row>
    <row r="86" spans="1:6" s="1" customFormat="1" ht="16.5" customHeight="1">
      <c r="A86" s="3">
        <v>18</v>
      </c>
      <c r="B86" s="81" t="s">
        <v>656</v>
      </c>
      <c r="C86" s="82">
        <v>2013</v>
      </c>
      <c r="D86" s="201" t="s">
        <v>277</v>
      </c>
      <c r="E86" s="203">
        <v>129</v>
      </c>
      <c r="F86" s="340">
        <f t="shared" si="1"/>
        <v>90.3</v>
      </c>
    </row>
    <row r="87" spans="1:6" s="1" customFormat="1" ht="20.25" customHeight="1">
      <c r="A87" s="3">
        <v>19</v>
      </c>
      <c r="B87" s="81" t="s">
        <v>657</v>
      </c>
      <c r="C87" s="82">
        <v>2013</v>
      </c>
      <c r="D87" s="201" t="s">
        <v>277</v>
      </c>
      <c r="E87" s="203">
        <v>150</v>
      </c>
      <c r="F87" s="340">
        <f t="shared" si="1"/>
        <v>105</v>
      </c>
    </row>
    <row r="88" spans="1:6" ht="12.75">
      <c r="A88" s="3">
        <v>20</v>
      </c>
      <c r="B88" s="81" t="s">
        <v>659</v>
      </c>
      <c r="C88" s="82">
        <v>2013</v>
      </c>
      <c r="D88" s="201" t="s">
        <v>277</v>
      </c>
      <c r="E88" s="203">
        <v>250</v>
      </c>
      <c r="F88" s="340">
        <f t="shared" si="1"/>
        <v>175</v>
      </c>
    </row>
    <row r="89" spans="1:6" ht="23.25">
      <c r="A89" s="3">
        <v>21</v>
      </c>
      <c r="B89" s="81" t="s">
        <v>660</v>
      </c>
      <c r="C89" s="82">
        <v>2013</v>
      </c>
      <c r="D89" s="201" t="s">
        <v>277</v>
      </c>
      <c r="E89" s="203">
        <v>75</v>
      </c>
      <c r="F89" s="340">
        <f t="shared" si="1"/>
        <v>52.5</v>
      </c>
    </row>
    <row r="90" spans="1:6" ht="23.25">
      <c r="A90" s="3">
        <v>22</v>
      </c>
      <c r="B90" s="81" t="s">
        <v>243</v>
      </c>
      <c r="C90" s="82">
        <v>2013</v>
      </c>
      <c r="D90" s="201" t="s">
        <v>277</v>
      </c>
      <c r="E90" s="203">
        <v>306.27</v>
      </c>
      <c r="F90" s="340">
        <f t="shared" si="1"/>
        <v>214.38899999999998</v>
      </c>
    </row>
    <row r="91" spans="1:6" ht="12.75">
      <c r="A91" s="3">
        <v>23</v>
      </c>
      <c r="B91" s="81" t="s">
        <v>661</v>
      </c>
      <c r="C91" s="82">
        <v>2013</v>
      </c>
      <c r="D91" s="201" t="s">
        <v>277</v>
      </c>
      <c r="E91" s="203">
        <v>700</v>
      </c>
      <c r="F91" s="340">
        <f t="shared" si="1"/>
        <v>489.99999999999994</v>
      </c>
    </row>
    <row r="92" spans="1:6" ht="23.25">
      <c r="A92" s="3">
        <v>24</v>
      </c>
      <c r="B92" s="81" t="s">
        <v>662</v>
      </c>
      <c r="C92" s="82">
        <v>2013</v>
      </c>
      <c r="D92" s="201" t="s">
        <v>277</v>
      </c>
      <c r="E92" s="203">
        <v>515.37</v>
      </c>
      <c r="F92" s="340">
        <f t="shared" si="1"/>
        <v>360.75899999999996</v>
      </c>
    </row>
    <row r="93" spans="1:6" ht="12.75">
      <c r="A93" s="3">
        <v>25</v>
      </c>
      <c r="B93" s="81" t="s">
        <v>751</v>
      </c>
      <c r="C93" s="82">
        <v>2013</v>
      </c>
      <c r="D93" s="201" t="s">
        <v>277</v>
      </c>
      <c r="E93" s="203">
        <v>2750</v>
      </c>
      <c r="F93" s="340">
        <f t="shared" si="1"/>
        <v>1924.9999999999998</v>
      </c>
    </row>
    <row r="94" spans="1:6" ht="12.75">
      <c r="A94" s="3">
        <v>26</v>
      </c>
      <c r="B94" s="81" t="s">
        <v>663</v>
      </c>
      <c r="C94" s="82">
        <v>2014</v>
      </c>
      <c r="D94" s="82" t="s">
        <v>658</v>
      </c>
      <c r="E94" s="203">
        <v>250</v>
      </c>
      <c r="F94" s="203">
        <v>250</v>
      </c>
    </row>
    <row r="95" spans="1:6" ht="12.75">
      <c r="A95" s="3">
        <v>27</v>
      </c>
      <c r="B95" s="81" t="s">
        <v>752</v>
      </c>
      <c r="C95" s="82">
        <v>2014</v>
      </c>
      <c r="D95" s="82" t="s">
        <v>278</v>
      </c>
      <c r="E95" s="203">
        <v>14907.6</v>
      </c>
      <c r="F95" s="203">
        <v>14907.6</v>
      </c>
    </row>
    <row r="96" spans="1:6" ht="12.75">
      <c r="A96" s="3">
        <v>28</v>
      </c>
      <c r="B96" s="81" t="s">
        <v>753</v>
      </c>
      <c r="C96" s="82">
        <v>2014</v>
      </c>
      <c r="D96" s="82" t="s">
        <v>278</v>
      </c>
      <c r="E96" s="203">
        <v>4046.7</v>
      </c>
      <c r="F96" s="203">
        <v>4046.7</v>
      </c>
    </row>
    <row r="97" spans="1:6" ht="12.75">
      <c r="A97" s="3">
        <v>29</v>
      </c>
      <c r="B97" s="81" t="s">
        <v>754</v>
      </c>
      <c r="C97" s="82">
        <v>2014</v>
      </c>
      <c r="D97" s="82" t="s">
        <v>658</v>
      </c>
      <c r="E97" s="203">
        <v>3399</v>
      </c>
      <c r="F97" s="203">
        <v>3399</v>
      </c>
    </row>
    <row r="98" spans="1:6" ht="12.75">
      <c r="A98" s="3">
        <v>30</v>
      </c>
      <c r="B98" s="81" t="s">
        <v>755</v>
      </c>
      <c r="C98" s="82">
        <v>2014</v>
      </c>
      <c r="D98" s="82" t="s">
        <v>658</v>
      </c>
      <c r="E98" s="203">
        <v>3680</v>
      </c>
      <c r="F98" s="203">
        <v>3680</v>
      </c>
    </row>
    <row r="99" spans="1:6" ht="12.75">
      <c r="A99" s="3">
        <v>31</v>
      </c>
      <c r="B99" s="81" t="s">
        <v>756</v>
      </c>
      <c r="C99" s="82">
        <v>2015</v>
      </c>
      <c r="D99" s="82" t="s">
        <v>278</v>
      </c>
      <c r="E99" s="203">
        <v>850</v>
      </c>
      <c r="F99" s="203">
        <v>850</v>
      </c>
    </row>
    <row r="100" spans="1:6" ht="12.75">
      <c r="A100" s="3">
        <v>32</v>
      </c>
      <c r="B100" s="81" t="s">
        <v>757</v>
      </c>
      <c r="C100" s="82">
        <v>2015</v>
      </c>
      <c r="D100" s="82" t="s">
        <v>278</v>
      </c>
      <c r="E100" s="203">
        <v>115</v>
      </c>
      <c r="F100" s="203">
        <v>115</v>
      </c>
    </row>
    <row r="101" spans="1:6" ht="12.75">
      <c r="A101" s="3">
        <v>33</v>
      </c>
      <c r="B101" s="81" t="s">
        <v>758</v>
      </c>
      <c r="C101" s="82">
        <v>2015</v>
      </c>
      <c r="D101" s="82" t="s">
        <v>658</v>
      </c>
      <c r="E101" s="203">
        <v>400</v>
      </c>
      <c r="F101" s="203">
        <v>400</v>
      </c>
    </row>
    <row r="102" spans="1:6" ht="12.75">
      <c r="A102" s="3">
        <v>34</v>
      </c>
      <c r="B102" s="81" t="s">
        <v>759</v>
      </c>
      <c r="C102" s="82">
        <v>2015</v>
      </c>
      <c r="D102" s="82" t="s">
        <v>278</v>
      </c>
      <c r="E102" s="203">
        <v>180</v>
      </c>
      <c r="F102" s="203">
        <v>180</v>
      </c>
    </row>
    <row r="103" spans="1:6" ht="23.25">
      <c r="A103" s="3">
        <v>35</v>
      </c>
      <c r="B103" s="81" t="s">
        <v>760</v>
      </c>
      <c r="C103" s="82">
        <v>2015</v>
      </c>
      <c r="D103" s="82" t="s">
        <v>278</v>
      </c>
      <c r="E103" s="203">
        <v>498.98</v>
      </c>
      <c r="F103" s="203">
        <v>498.98</v>
      </c>
    </row>
    <row r="104" spans="1:6" ht="23.25">
      <c r="A104" s="3">
        <v>36</v>
      </c>
      <c r="B104" s="81" t="s">
        <v>761</v>
      </c>
      <c r="C104" s="82">
        <v>2015</v>
      </c>
      <c r="D104" s="82" t="s">
        <v>658</v>
      </c>
      <c r="E104" s="203">
        <v>2460</v>
      </c>
      <c r="F104" s="203">
        <v>2460</v>
      </c>
    </row>
    <row r="105" spans="1:6" ht="12.75">
      <c r="A105" s="3">
        <v>37</v>
      </c>
      <c r="B105" s="81" t="s">
        <v>762</v>
      </c>
      <c r="C105" s="82">
        <v>2015</v>
      </c>
      <c r="D105" s="82" t="s">
        <v>278</v>
      </c>
      <c r="E105" s="203">
        <v>250</v>
      </c>
      <c r="F105" s="203">
        <v>250</v>
      </c>
    </row>
    <row r="106" spans="1:6" ht="12.75">
      <c r="A106" s="3">
        <v>38</v>
      </c>
      <c r="B106" s="81" t="s">
        <v>763</v>
      </c>
      <c r="C106" s="82">
        <v>2015</v>
      </c>
      <c r="D106" s="82" t="s">
        <v>278</v>
      </c>
      <c r="E106" s="203">
        <v>155</v>
      </c>
      <c r="F106" s="203">
        <v>155</v>
      </c>
    </row>
    <row r="107" spans="1:6" ht="12.75">
      <c r="A107" s="3">
        <v>39</v>
      </c>
      <c r="B107" s="81" t="s">
        <v>764</v>
      </c>
      <c r="C107" s="82">
        <v>2015</v>
      </c>
      <c r="D107" s="82" t="s">
        <v>658</v>
      </c>
      <c r="E107" s="203">
        <v>300</v>
      </c>
      <c r="F107" s="203">
        <v>300</v>
      </c>
    </row>
    <row r="108" spans="1:6" ht="23.25">
      <c r="A108" s="3">
        <v>40</v>
      </c>
      <c r="B108" s="81" t="s">
        <v>765</v>
      </c>
      <c r="C108" s="82">
        <v>2015</v>
      </c>
      <c r="D108" s="82" t="s">
        <v>278</v>
      </c>
      <c r="E108" s="203">
        <v>70</v>
      </c>
      <c r="F108" s="203">
        <v>70</v>
      </c>
    </row>
    <row r="109" spans="1:6" ht="24" thickBot="1">
      <c r="A109" s="204">
        <v>41</v>
      </c>
      <c r="B109" s="205" t="s">
        <v>766</v>
      </c>
      <c r="C109" s="206">
        <v>2015</v>
      </c>
      <c r="D109" s="206" t="s">
        <v>278</v>
      </c>
      <c r="E109" s="304">
        <v>100</v>
      </c>
      <c r="F109" s="304">
        <v>100</v>
      </c>
    </row>
    <row r="110" spans="1:6" ht="36">
      <c r="A110" s="3">
        <v>42</v>
      </c>
      <c r="B110" s="207" t="s">
        <v>838</v>
      </c>
      <c r="C110" s="208">
        <v>2015</v>
      </c>
      <c r="D110" s="82" t="s">
        <v>278</v>
      </c>
      <c r="E110" s="305">
        <v>349</v>
      </c>
      <c r="F110" s="116">
        <v>349</v>
      </c>
    </row>
    <row r="111" spans="1:6" ht="12.75">
      <c r="A111" s="3">
        <v>43</v>
      </c>
      <c r="B111" s="207" t="s">
        <v>839</v>
      </c>
      <c r="C111" s="208">
        <v>2015</v>
      </c>
      <c r="D111" s="82" t="s">
        <v>278</v>
      </c>
      <c r="E111" s="306">
        <v>999</v>
      </c>
      <c r="F111" s="441">
        <v>999</v>
      </c>
    </row>
    <row r="112" spans="1:6" ht="12.75">
      <c r="A112" s="3">
        <v>44</v>
      </c>
      <c r="B112" s="207" t="s">
        <v>840</v>
      </c>
      <c r="C112" s="208">
        <v>2015</v>
      </c>
      <c r="D112" s="82" t="s">
        <v>278</v>
      </c>
      <c r="E112" s="306">
        <v>120</v>
      </c>
      <c r="F112" s="441">
        <v>120</v>
      </c>
    </row>
    <row r="113" spans="1:6" ht="12.75">
      <c r="A113" s="3">
        <v>45</v>
      </c>
      <c r="B113" s="207" t="s">
        <v>841</v>
      </c>
      <c r="C113" s="208">
        <v>2015</v>
      </c>
      <c r="D113" s="82" t="s">
        <v>658</v>
      </c>
      <c r="E113" s="306">
        <v>100</v>
      </c>
      <c r="F113" s="441">
        <v>100</v>
      </c>
    </row>
    <row r="114" spans="1:6" ht="12.75">
      <c r="A114" s="3">
        <v>46</v>
      </c>
      <c r="B114" s="207" t="s">
        <v>842</v>
      </c>
      <c r="C114" s="208">
        <v>2015</v>
      </c>
      <c r="D114" s="82" t="s">
        <v>278</v>
      </c>
      <c r="E114" s="306">
        <v>130</v>
      </c>
      <c r="F114" s="441">
        <v>130</v>
      </c>
    </row>
    <row r="115" spans="1:6" ht="12.75">
      <c r="A115" s="3">
        <v>47</v>
      </c>
      <c r="B115" s="207" t="s">
        <v>843</v>
      </c>
      <c r="C115" s="208">
        <v>2015</v>
      </c>
      <c r="D115" s="82" t="s">
        <v>278</v>
      </c>
      <c r="E115" s="306">
        <v>130</v>
      </c>
      <c r="F115" s="441">
        <v>130</v>
      </c>
    </row>
    <row r="116" spans="1:6" ht="12.75">
      <c r="A116" s="3">
        <v>48</v>
      </c>
      <c r="B116" s="207" t="s">
        <v>844</v>
      </c>
      <c r="C116" s="208">
        <v>2015</v>
      </c>
      <c r="D116" s="82" t="s">
        <v>658</v>
      </c>
      <c r="E116" s="306">
        <v>2050</v>
      </c>
      <c r="F116" s="441">
        <v>2050</v>
      </c>
    </row>
    <row r="117" spans="1:6" ht="12.75">
      <c r="A117" s="3">
        <v>49</v>
      </c>
      <c r="B117" s="207" t="s">
        <v>845</v>
      </c>
      <c r="C117" s="208">
        <v>2015</v>
      </c>
      <c r="D117" s="82" t="s">
        <v>658</v>
      </c>
      <c r="E117" s="306">
        <v>2050</v>
      </c>
      <c r="F117" s="441">
        <v>2050</v>
      </c>
    </row>
    <row r="118" spans="1:6" ht="12.75">
      <c r="A118" s="3">
        <v>50</v>
      </c>
      <c r="B118" s="207" t="s">
        <v>846</v>
      </c>
      <c r="C118" s="208">
        <v>2015</v>
      </c>
      <c r="D118" s="82" t="s">
        <v>278</v>
      </c>
      <c r="E118" s="306">
        <v>1910</v>
      </c>
      <c r="F118" s="441">
        <v>1910</v>
      </c>
    </row>
    <row r="119" spans="1:6" ht="12.75">
      <c r="A119" s="3">
        <v>51</v>
      </c>
      <c r="B119" s="207" t="s">
        <v>847</v>
      </c>
      <c r="C119" s="208">
        <v>2015</v>
      </c>
      <c r="D119" s="82" t="s">
        <v>278</v>
      </c>
      <c r="E119" s="306">
        <v>1910</v>
      </c>
      <c r="F119" s="441">
        <v>1910</v>
      </c>
    </row>
    <row r="120" spans="1:6" ht="12.75">
      <c r="A120" s="3">
        <v>52</v>
      </c>
      <c r="B120" s="207" t="s">
        <v>848</v>
      </c>
      <c r="C120" s="208">
        <v>2015</v>
      </c>
      <c r="D120" s="82" t="s">
        <v>658</v>
      </c>
      <c r="E120" s="306">
        <v>1910</v>
      </c>
      <c r="F120" s="441">
        <v>1910</v>
      </c>
    </row>
    <row r="121" spans="1:6" ht="12.75">
      <c r="A121" s="3">
        <v>53</v>
      </c>
      <c r="B121" s="207" t="s">
        <v>849</v>
      </c>
      <c r="C121" s="208">
        <v>2015</v>
      </c>
      <c r="D121" s="82" t="s">
        <v>278</v>
      </c>
      <c r="E121" s="306">
        <v>2200</v>
      </c>
      <c r="F121" s="441">
        <v>2200</v>
      </c>
    </row>
    <row r="122" spans="1:6" ht="12.75">
      <c r="A122" s="3">
        <v>54</v>
      </c>
      <c r="B122" s="207" t="s">
        <v>850</v>
      </c>
      <c r="C122" s="208">
        <v>2015</v>
      </c>
      <c r="D122" s="82" t="s">
        <v>278</v>
      </c>
      <c r="E122" s="306">
        <v>482</v>
      </c>
      <c r="F122" s="441">
        <v>482</v>
      </c>
    </row>
    <row r="123" spans="1:6" ht="12.75">
      <c r="A123" s="3">
        <v>55</v>
      </c>
      <c r="B123" s="207" t="s">
        <v>851</v>
      </c>
      <c r="C123" s="208">
        <v>2015</v>
      </c>
      <c r="D123" s="82" t="s">
        <v>658</v>
      </c>
      <c r="E123" s="306">
        <v>990</v>
      </c>
      <c r="F123" s="441">
        <v>990</v>
      </c>
    </row>
    <row r="124" spans="1:6" ht="12.75">
      <c r="A124" s="3">
        <v>57</v>
      </c>
      <c r="B124" s="207" t="s">
        <v>852</v>
      </c>
      <c r="C124" s="208">
        <v>2015</v>
      </c>
      <c r="D124" s="82" t="s">
        <v>278</v>
      </c>
      <c r="E124" s="306">
        <f>618+29</f>
        <v>647</v>
      </c>
      <c r="F124" s="441">
        <f>618+29</f>
        <v>647</v>
      </c>
    </row>
    <row r="125" spans="1:6" ht="12.75">
      <c r="A125" s="3">
        <v>58</v>
      </c>
      <c r="B125" s="207" t="s">
        <v>853</v>
      </c>
      <c r="C125" s="208">
        <v>2015</v>
      </c>
      <c r="D125" s="82" t="s">
        <v>658</v>
      </c>
      <c r="E125" s="306">
        <v>647</v>
      </c>
      <c r="F125" s="441">
        <v>647</v>
      </c>
    </row>
    <row r="126" spans="1:6" ht="12.75">
      <c r="A126" s="3">
        <v>59</v>
      </c>
      <c r="B126" s="207" t="s">
        <v>854</v>
      </c>
      <c r="C126" s="208">
        <v>2015</v>
      </c>
      <c r="D126" s="82" t="s">
        <v>278</v>
      </c>
      <c r="E126" s="306">
        <v>647</v>
      </c>
      <c r="F126" s="441">
        <v>647</v>
      </c>
    </row>
    <row r="127" spans="1:6" ht="12.75">
      <c r="A127" s="3">
        <v>60</v>
      </c>
      <c r="B127" s="207" t="s">
        <v>855</v>
      </c>
      <c r="C127" s="208">
        <v>2015</v>
      </c>
      <c r="D127" s="82" t="s">
        <v>278</v>
      </c>
      <c r="E127" s="306">
        <v>647</v>
      </c>
      <c r="F127" s="441">
        <v>647</v>
      </c>
    </row>
    <row r="128" spans="1:6" ht="13.5" thickBot="1">
      <c r="A128" s="204">
        <v>62</v>
      </c>
      <c r="B128" s="209" t="s">
        <v>856</v>
      </c>
      <c r="C128" s="210">
        <v>2015</v>
      </c>
      <c r="D128" s="210" t="s">
        <v>857</v>
      </c>
      <c r="E128" s="307">
        <v>7460</v>
      </c>
      <c r="F128" s="442">
        <v>7460</v>
      </c>
    </row>
    <row r="129" spans="1:6" ht="12.75">
      <c r="A129" s="3">
        <v>65</v>
      </c>
      <c r="B129" s="81" t="s">
        <v>858</v>
      </c>
      <c r="C129" s="82">
        <v>2016</v>
      </c>
      <c r="D129" s="211" t="s">
        <v>658</v>
      </c>
      <c r="E129" s="203">
        <v>489</v>
      </c>
      <c r="F129" s="341">
        <v>489</v>
      </c>
    </row>
    <row r="130" spans="1:6" ht="13.5" thickBot="1">
      <c r="A130" s="3"/>
      <c r="B130" s="76" t="s">
        <v>292</v>
      </c>
      <c r="C130" s="4"/>
      <c r="D130" s="3"/>
      <c r="E130" s="194">
        <f>SUM(E72:E129)</f>
        <v>74250.78</v>
      </c>
      <c r="F130" s="342">
        <f>SUM(F72:F129)</f>
        <v>71184.63</v>
      </c>
    </row>
    <row r="131" spans="1:6" ht="12.75">
      <c r="A131" s="545" t="s">
        <v>283</v>
      </c>
      <c r="B131" s="546"/>
      <c r="C131" s="546"/>
      <c r="D131" s="547"/>
      <c r="E131" s="548"/>
      <c r="F131" s="437"/>
    </row>
    <row r="132" spans="1:6" ht="67.5" customHeight="1" thickBot="1">
      <c r="A132" s="73" t="s">
        <v>291</v>
      </c>
      <c r="B132" s="74" t="s">
        <v>295</v>
      </c>
      <c r="C132" s="74" t="s">
        <v>294</v>
      </c>
      <c r="D132" s="75" t="s">
        <v>215</v>
      </c>
      <c r="E132" s="200" t="s">
        <v>280</v>
      </c>
      <c r="F132" s="200" t="s">
        <v>955</v>
      </c>
    </row>
    <row r="133" spans="1:6" ht="12.75">
      <c r="A133" s="3">
        <v>1</v>
      </c>
      <c r="B133" s="81" t="s">
        <v>640</v>
      </c>
      <c r="C133" s="82">
        <v>2012</v>
      </c>
      <c r="D133" s="82" t="s">
        <v>277</v>
      </c>
      <c r="E133" s="203">
        <v>2250</v>
      </c>
      <c r="F133" s="340">
        <f>E133*0.7</f>
        <v>1575</v>
      </c>
    </row>
    <row r="134" spans="1:6" ht="23.25">
      <c r="A134" s="3">
        <v>2</v>
      </c>
      <c r="B134" s="81" t="s">
        <v>664</v>
      </c>
      <c r="C134" s="82">
        <v>2012</v>
      </c>
      <c r="D134" s="82" t="s">
        <v>277</v>
      </c>
      <c r="E134" s="203">
        <v>379</v>
      </c>
      <c r="F134" s="340">
        <f aca="true" t="shared" si="2" ref="F134:F143">E134*0.7</f>
        <v>265.3</v>
      </c>
    </row>
    <row r="135" spans="1:6" ht="23.25">
      <c r="A135" s="3">
        <v>3</v>
      </c>
      <c r="B135" s="81" t="s">
        <v>665</v>
      </c>
      <c r="C135" s="82">
        <v>2012</v>
      </c>
      <c r="D135" s="82" t="s">
        <v>277</v>
      </c>
      <c r="E135" s="203">
        <v>59</v>
      </c>
      <c r="F135" s="340">
        <f t="shared" si="2"/>
        <v>41.3</v>
      </c>
    </row>
    <row r="136" spans="1:6" ht="12.75">
      <c r="A136" s="3">
        <v>4</v>
      </c>
      <c r="B136" s="81" t="s">
        <v>666</v>
      </c>
      <c r="C136" s="82">
        <v>2012</v>
      </c>
      <c r="D136" s="82" t="s">
        <v>277</v>
      </c>
      <c r="E136" s="203">
        <v>145</v>
      </c>
      <c r="F136" s="340">
        <f t="shared" si="2"/>
        <v>101.5</v>
      </c>
    </row>
    <row r="137" spans="1:6" ht="23.25">
      <c r="A137" s="3">
        <v>5</v>
      </c>
      <c r="B137" s="81" t="s">
        <v>667</v>
      </c>
      <c r="C137" s="82">
        <v>2012</v>
      </c>
      <c r="D137" s="82" t="s">
        <v>277</v>
      </c>
      <c r="E137" s="203">
        <v>449</v>
      </c>
      <c r="F137" s="340">
        <f t="shared" si="2"/>
        <v>314.29999999999995</v>
      </c>
    </row>
    <row r="138" spans="1:6" ht="23.25">
      <c r="A138" s="3">
        <v>6</v>
      </c>
      <c r="B138" s="81" t="s">
        <v>668</v>
      </c>
      <c r="C138" s="82">
        <v>2012</v>
      </c>
      <c r="D138" s="82" t="s">
        <v>277</v>
      </c>
      <c r="E138" s="203">
        <v>449</v>
      </c>
      <c r="F138" s="340">
        <f t="shared" si="2"/>
        <v>314.29999999999995</v>
      </c>
    </row>
    <row r="139" spans="1:6" ht="23.25">
      <c r="A139" s="3">
        <v>7</v>
      </c>
      <c r="B139" s="81" t="s">
        <v>669</v>
      </c>
      <c r="C139" s="82">
        <v>2012</v>
      </c>
      <c r="D139" s="82" t="s">
        <v>277</v>
      </c>
      <c r="E139" s="203">
        <v>358</v>
      </c>
      <c r="F139" s="340">
        <f t="shared" si="2"/>
        <v>250.6</v>
      </c>
    </row>
    <row r="140" spans="1:6" ht="23.25">
      <c r="A140" s="3">
        <v>8</v>
      </c>
      <c r="B140" s="81" t="s">
        <v>670</v>
      </c>
      <c r="C140" s="82">
        <v>2012</v>
      </c>
      <c r="D140" s="82" t="s">
        <v>277</v>
      </c>
      <c r="E140" s="203">
        <v>358</v>
      </c>
      <c r="F140" s="340">
        <f t="shared" si="2"/>
        <v>250.6</v>
      </c>
    </row>
    <row r="141" spans="1:6" ht="12.75">
      <c r="A141" s="3">
        <v>9</v>
      </c>
      <c r="B141" s="81" t="s">
        <v>859</v>
      </c>
      <c r="C141" s="82">
        <v>2013</v>
      </c>
      <c r="D141" s="82" t="s">
        <v>277</v>
      </c>
      <c r="E141" s="203">
        <v>225</v>
      </c>
      <c r="F141" s="340">
        <f t="shared" si="2"/>
        <v>157.5</v>
      </c>
    </row>
    <row r="142" spans="1:6" ht="23.25">
      <c r="A142" s="3">
        <v>10</v>
      </c>
      <c r="B142" s="81" t="s">
        <v>860</v>
      </c>
      <c r="C142" s="82">
        <v>2013</v>
      </c>
      <c r="D142" s="82" t="s">
        <v>277</v>
      </c>
      <c r="E142" s="203">
        <v>148</v>
      </c>
      <c r="F142" s="340">
        <f t="shared" si="2"/>
        <v>103.6</v>
      </c>
    </row>
    <row r="143" spans="1:6" ht="27.75" customHeight="1">
      <c r="A143" s="3">
        <v>11</v>
      </c>
      <c r="B143" s="81" t="s">
        <v>861</v>
      </c>
      <c r="C143" s="82">
        <v>2013</v>
      </c>
      <c r="D143" s="82" t="s">
        <v>277</v>
      </c>
      <c r="E143" s="203">
        <v>1450</v>
      </c>
      <c r="F143" s="340">
        <f t="shared" si="2"/>
        <v>1014.9999999999999</v>
      </c>
    </row>
    <row r="144" spans="1:6" ht="23.25">
      <c r="A144" s="3">
        <v>12</v>
      </c>
      <c r="B144" s="81" t="s">
        <v>671</v>
      </c>
      <c r="C144" s="82">
        <v>2014</v>
      </c>
      <c r="D144" s="82" t="s">
        <v>658</v>
      </c>
      <c r="E144" s="203">
        <v>380</v>
      </c>
      <c r="F144" s="203">
        <v>380</v>
      </c>
    </row>
    <row r="145" spans="1:6" ht="12.75">
      <c r="A145" s="3">
        <v>13</v>
      </c>
      <c r="B145" s="81" t="s">
        <v>672</v>
      </c>
      <c r="C145" s="82">
        <v>2014</v>
      </c>
      <c r="D145" s="82" t="s">
        <v>278</v>
      </c>
      <c r="E145" s="203">
        <v>1505</v>
      </c>
      <c r="F145" s="203">
        <v>1505</v>
      </c>
    </row>
    <row r="146" spans="1:6" ht="23.25">
      <c r="A146" s="3">
        <v>14</v>
      </c>
      <c r="B146" s="81" t="s">
        <v>767</v>
      </c>
      <c r="C146" s="82">
        <v>2014</v>
      </c>
      <c r="D146" s="82" t="s">
        <v>658</v>
      </c>
      <c r="E146" s="203">
        <v>120</v>
      </c>
      <c r="F146" s="203">
        <v>120</v>
      </c>
    </row>
    <row r="147" spans="1:6" ht="12.75">
      <c r="A147" s="3">
        <v>15</v>
      </c>
      <c r="B147" s="81" t="s">
        <v>768</v>
      </c>
      <c r="C147" s="82">
        <v>2014</v>
      </c>
      <c r="D147" s="82" t="s">
        <v>658</v>
      </c>
      <c r="E147" s="203">
        <v>69</v>
      </c>
      <c r="F147" s="203">
        <v>69</v>
      </c>
    </row>
    <row r="148" spans="1:6" ht="12.75">
      <c r="A148" s="3">
        <v>16</v>
      </c>
      <c r="B148" s="207" t="s">
        <v>862</v>
      </c>
      <c r="C148" s="208">
        <v>2016</v>
      </c>
      <c r="D148" s="82" t="s">
        <v>278</v>
      </c>
      <c r="E148" s="306">
        <v>30</v>
      </c>
      <c r="F148" s="443">
        <v>30</v>
      </c>
    </row>
    <row r="149" spans="1:6" ht="12.75">
      <c r="A149" s="3">
        <v>17</v>
      </c>
      <c r="B149" s="207" t="s">
        <v>863</v>
      </c>
      <c r="C149" s="208">
        <v>2016</v>
      </c>
      <c r="D149" s="82" t="s">
        <v>278</v>
      </c>
      <c r="E149" s="306">
        <v>80</v>
      </c>
      <c r="F149" s="443">
        <v>80</v>
      </c>
    </row>
    <row r="150" spans="1:6" ht="12.75">
      <c r="A150" s="212"/>
      <c r="B150" s="213" t="s">
        <v>673</v>
      </c>
      <c r="C150" s="214"/>
      <c r="D150" s="214"/>
      <c r="E150" s="300">
        <f>SUM(E133:E149)</f>
        <v>8454</v>
      </c>
      <c r="F150" s="340">
        <f>SUM(F133:F149)</f>
        <v>6572.999999999999</v>
      </c>
    </row>
    <row r="151" ht="13.5" thickBot="1"/>
    <row r="152" spans="1:6" s="215" customFormat="1" ht="15.75" thickBot="1">
      <c r="A152" s="454" t="s">
        <v>828</v>
      </c>
      <c r="B152" s="455"/>
      <c r="C152" s="455"/>
      <c r="D152" s="455"/>
      <c r="E152" s="456"/>
      <c r="F152" s="457"/>
    </row>
    <row r="153" spans="1:6" ht="12.75">
      <c r="A153" s="542" t="s">
        <v>282</v>
      </c>
      <c r="B153" s="543"/>
      <c r="C153" s="543"/>
      <c r="D153" s="543"/>
      <c r="E153" s="544"/>
      <c r="F153" s="437"/>
    </row>
    <row r="154" spans="1:6" ht="64.5" customHeight="1" thickBot="1">
      <c r="A154" s="73" t="s">
        <v>291</v>
      </c>
      <c r="B154" s="74" t="s">
        <v>293</v>
      </c>
      <c r="C154" s="74" t="s">
        <v>294</v>
      </c>
      <c r="D154" s="75" t="s">
        <v>215</v>
      </c>
      <c r="E154" s="200" t="s">
        <v>280</v>
      </c>
      <c r="F154" s="339" t="s">
        <v>955</v>
      </c>
    </row>
    <row r="155" spans="1:6" ht="12.75">
      <c r="A155" s="3">
        <v>1</v>
      </c>
      <c r="B155" s="4" t="s">
        <v>244</v>
      </c>
      <c r="C155" s="4">
        <v>2011</v>
      </c>
      <c r="D155" s="3" t="s">
        <v>277</v>
      </c>
      <c r="E155" s="203">
        <v>2032.5</v>
      </c>
      <c r="F155" s="340">
        <v>2032.5</v>
      </c>
    </row>
    <row r="156" spans="1:6" ht="12.75">
      <c r="A156" s="3">
        <v>2</v>
      </c>
      <c r="B156" s="4" t="s">
        <v>886</v>
      </c>
      <c r="C156" s="4">
        <v>2011</v>
      </c>
      <c r="D156" s="3" t="s">
        <v>277</v>
      </c>
      <c r="E156" s="203">
        <v>4918.77</v>
      </c>
      <c r="F156" s="340">
        <v>4918.77</v>
      </c>
    </row>
    <row r="157" spans="1:6" ht="12.75">
      <c r="A157" s="3">
        <v>3</v>
      </c>
      <c r="B157" s="4" t="s">
        <v>636</v>
      </c>
      <c r="C157" s="4">
        <v>2012</v>
      </c>
      <c r="D157" s="3" t="s">
        <v>277</v>
      </c>
      <c r="E157" s="203">
        <v>945</v>
      </c>
      <c r="F157" s="340">
        <f>E157*0.7</f>
        <v>661.5</v>
      </c>
    </row>
    <row r="158" spans="1:6" ht="12.75">
      <c r="A158" s="3">
        <v>4</v>
      </c>
      <c r="B158" s="4" t="s">
        <v>245</v>
      </c>
      <c r="C158" s="4">
        <v>2012</v>
      </c>
      <c r="D158" s="3" t="s">
        <v>277</v>
      </c>
      <c r="E158" s="203">
        <v>7000</v>
      </c>
      <c r="F158" s="340">
        <f>E158*0.7</f>
        <v>4900</v>
      </c>
    </row>
    <row r="159" spans="1:6" ht="12.75">
      <c r="A159" s="3">
        <v>5</v>
      </c>
      <c r="B159" s="4" t="s">
        <v>246</v>
      </c>
      <c r="C159" s="4">
        <v>2012</v>
      </c>
      <c r="D159" s="3" t="s">
        <v>277</v>
      </c>
      <c r="E159" s="203">
        <v>3800</v>
      </c>
      <c r="F159" s="340">
        <f>E159*0.7</f>
        <v>2660</v>
      </c>
    </row>
    <row r="160" spans="1:6" ht="12.75">
      <c r="A160" s="3">
        <v>6</v>
      </c>
      <c r="B160" s="4" t="s">
        <v>247</v>
      </c>
      <c r="C160" s="4">
        <v>2012</v>
      </c>
      <c r="D160" s="3" t="s">
        <v>278</v>
      </c>
      <c r="E160" s="203">
        <v>40402</v>
      </c>
      <c r="F160" s="203">
        <v>40402</v>
      </c>
    </row>
    <row r="161" spans="1:6" ht="12.75">
      <c r="A161" s="3">
        <v>7</v>
      </c>
      <c r="B161" s="4" t="s">
        <v>680</v>
      </c>
      <c r="C161" s="4">
        <v>2013</v>
      </c>
      <c r="D161" s="3" t="s">
        <v>278</v>
      </c>
      <c r="E161" s="203">
        <v>3502</v>
      </c>
      <c r="F161" s="203">
        <v>3502</v>
      </c>
    </row>
    <row r="162" spans="1:6" ht="15.75" customHeight="1">
      <c r="A162" s="3">
        <v>8</v>
      </c>
      <c r="B162" s="4" t="s">
        <v>248</v>
      </c>
      <c r="C162" s="4">
        <v>2013</v>
      </c>
      <c r="D162" s="3" t="s">
        <v>277</v>
      </c>
      <c r="E162" s="203">
        <v>5640</v>
      </c>
      <c r="F162" s="340">
        <f>E162*0.7</f>
        <v>3947.9999999999995</v>
      </c>
    </row>
    <row r="163" spans="1:6" ht="15.75" customHeight="1">
      <c r="A163" s="3">
        <v>9</v>
      </c>
      <c r="B163" s="4" t="s">
        <v>681</v>
      </c>
      <c r="C163" s="4">
        <v>2013</v>
      </c>
      <c r="D163" s="3" t="s">
        <v>278</v>
      </c>
      <c r="E163" s="203">
        <v>3502</v>
      </c>
      <c r="F163" s="203">
        <v>3502</v>
      </c>
    </row>
    <row r="164" spans="1:6" ht="15.75" customHeight="1">
      <c r="A164" s="3">
        <v>10</v>
      </c>
      <c r="B164" s="4" t="s">
        <v>682</v>
      </c>
      <c r="C164" s="4">
        <v>2014</v>
      </c>
      <c r="D164" s="3" t="s">
        <v>278</v>
      </c>
      <c r="E164" s="203">
        <v>4480</v>
      </c>
      <c r="F164" s="203">
        <v>4480</v>
      </c>
    </row>
    <row r="165" spans="1:6" ht="15.75" customHeight="1">
      <c r="A165" s="3">
        <v>11</v>
      </c>
      <c r="B165" s="4" t="s">
        <v>683</v>
      </c>
      <c r="C165" s="4">
        <v>2014</v>
      </c>
      <c r="D165" s="3" t="s">
        <v>278</v>
      </c>
      <c r="E165" s="203">
        <v>29445</v>
      </c>
      <c r="F165" s="203">
        <v>29445</v>
      </c>
    </row>
    <row r="166" spans="1:6" ht="12.75">
      <c r="A166" s="3"/>
      <c r="B166" s="76" t="s">
        <v>292</v>
      </c>
      <c r="C166" s="4"/>
      <c r="D166" s="3"/>
      <c r="E166" s="300">
        <f>SUM(E155:E165)</f>
        <v>105667.27</v>
      </c>
      <c r="F166" s="340">
        <f>SUM(F155:F165)</f>
        <v>100451.77</v>
      </c>
    </row>
    <row r="167" spans="1:6" ht="29.25" customHeight="1">
      <c r="A167" s="555" t="s">
        <v>283</v>
      </c>
      <c r="B167" s="556"/>
      <c r="C167" s="556"/>
      <c r="D167" s="556"/>
      <c r="E167" s="556"/>
      <c r="F167" s="557"/>
    </row>
    <row r="168" spans="1:6" ht="63" customHeight="1" thickBot="1">
      <c r="A168" s="73" t="s">
        <v>291</v>
      </c>
      <c r="B168" s="74" t="s">
        <v>295</v>
      </c>
      <c r="C168" s="74" t="s">
        <v>294</v>
      </c>
      <c r="D168" s="75" t="s">
        <v>215</v>
      </c>
      <c r="E168" s="200" t="s">
        <v>280</v>
      </c>
      <c r="F168" s="339" t="s">
        <v>955</v>
      </c>
    </row>
    <row r="169" spans="1:6" ht="12.75">
      <c r="A169" s="3">
        <v>1</v>
      </c>
      <c r="B169" s="217" t="s">
        <v>250</v>
      </c>
      <c r="C169" s="4">
        <v>2012</v>
      </c>
      <c r="D169" s="3" t="s">
        <v>278</v>
      </c>
      <c r="E169" s="203">
        <v>3628</v>
      </c>
      <c r="F169" s="203">
        <f>E169*0.7</f>
        <v>2539.6</v>
      </c>
    </row>
    <row r="170" spans="1:6" ht="12.75">
      <c r="A170" s="3"/>
      <c r="B170" s="4"/>
      <c r="C170" s="4"/>
      <c r="D170" s="3"/>
      <c r="E170" s="300">
        <v>3628</v>
      </c>
      <c r="F170" s="340">
        <f>SUM(F169)</f>
        <v>2539.6</v>
      </c>
    </row>
    <row r="171" ht="13.5" thickBot="1"/>
    <row r="172" spans="1:6" s="9" customFormat="1" ht="22.5" customHeight="1" thickBot="1">
      <c r="A172" s="218" t="s">
        <v>829</v>
      </c>
      <c r="B172" s="423"/>
      <c r="C172" s="219"/>
      <c r="D172" s="220"/>
      <c r="E172" s="308"/>
      <c r="F172" s="444"/>
    </row>
    <row r="173" spans="1:6" s="1" customFormat="1" ht="24.75" customHeight="1">
      <c r="A173" s="542" t="s">
        <v>709</v>
      </c>
      <c r="B173" s="543"/>
      <c r="C173" s="543"/>
      <c r="D173" s="543"/>
      <c r="E173" s="544"/>
      <c r="F173" s="445"/>
    </row>
    <row r="174" spans="1:6" s="1" customFormat="1" ht="55.5" customHeight="1" thickBot="1">
      <c r="A174" s="73" t="s">
        <v>291</v>
      </c>
      <c r="B174" s="74" t="s">
        <v>293</v>
      </c>
      <c r="C174" s="74" t="s">
        <v>294</v>
      </c>
      <c r="D174" s="75" t="s">
        <v>215</v>
      </c>
      <c r="E174" s="200" t="s">
        <v>280</v>
      </c>
      <c r="F174" s="200" t="s">
        <v>955</v>
      </c>
    </row>
    <row r="175" spans="1:6" s="1" customFormat="1" ht="13.5">
      <c r="A175" s="3" t="s">
        <v>297</v>
      </c>
      <c r="B175" s="4" t="s">
        <v>27</v>
      </c>
      <c r="C175" s="4">
        <v>2011</v>
      </c>
      <c r="D175" s="221" t="s">
        <v>277</v>
      </c>
      <c r="E175" s="203">
        <v>1080</v>
      </c>
      <c r="F175" s="340">
        <f>E175*0.5</f>
        <v>540</v>
      </c>
    </row>
    <row r="176" spans="1:6" s="1" customFormat="1" ht="13.5">
      <c r="A176" s="3" t="s">
        <v>298</v>
      </c>
      <c r="B176" s="4" t="s">
        <v>251</v>
      </c>
      <c r="C176" s="4">
        <v>2012</v>
      </c>
      <c r="D176" s="221" t="s">
        <v>277</v>
      </c>
      <c r="E176" s="203">
        <v>2136</v>
      </c>
      <c r="F176" s="340">
        <f aca="true" t="shared" si="3" ref="F176:F181">E176*0.7</f>
        <v>1495.1999999999998</v>
      </c>
    </row>
    <row r="177" spans="1:6" s="1" customFormat="1" ht="13.5">
      <c r="A177" s="3" t="s">
        <v>299</v>
      </c>
      <c r="B177" s="4" t="s">
        <v>303</v>
      </c>
      <c r="C177" s="4">
        <v>2012</v>
      </c>
      <c r="D177" s="221" t="s">
        <v>277</v>
      </c>
      <c r="E177" s="203">
        <v>2136</v>
      </c>
      <c r="F177" s="340">
        <f t="shared" si="3"/>
        <v>1495.1999999999998</v>
      </c>
    </row>
    <row r="178" spans="1:6" s="1" customFormat="1" ht="13.5">
      <c r="A178" s="3" t="s">
        <v>377</v>
      </c>
      <c r="B178" s="4" t="s">
        <v>303</v>
      </c>
      <c r="C178" s="4">
        <v>2013</v>
      </c>
      <c r="D178" s="221" t="s">
        <v>277</v>
      </c>
      <c r="E178" s="203">
        <v>2181.7</v>
      </c>
      <c r="F178" s="340">
        <f t="shared" si="3"/>
        <v>1527.1899999999998</v>
      </c>
    </row>
    <row r="179" spans="1:6" s="1" customFormat="1" ht="13.5">
      <c r="A179" s="3" t="s">
        <v>429</v>
      </c>
      <c r="B179" s="4" t="s">
        <v>684</v>
      </c>
      <c r="C179" s="4">
        <v>2013</v>
      </c>
      <c r="D179" s="221" t="s">
        <v>277</v>
      </c>
      <c r="E179" s="203">
        <v>629</v>
      </c>
      <c r="F179" s="340">
        <f t="shared" si="3"/>
        <v>440.29999999999995</v>
      </c>
    </row>
    <row r="180" spans="1:6" s="1" customFormat="1" ht="13.5">
      <c r="A180" s="3" t="s">
        <v>436</v>
      </c>
      <c r="B180" s="4" t="s">
        <v>685</v>
      </c>
      <c r="C180" s="4">
        <v>2013</v>
      </c>
      <c r="D180" s="221" t="s">
        <v>277</v>
      </c>
      <c r="E180" s="203">
        <v>1845</v>
      </c>
      <c r="F180" s="340">
        <f t="shared" si="3"/>
        <v>1291.5</v>
      </c>
    </row>
    <row r="181" spans="1:6" s="1" customFormat="1" ht="13.5">
      <c r="A181" s="3" t="s">
        <v>773</v>
      </c>
      <c r="B181" s="4" t="s">
        <v>624</v>
      </c>
      <c r="C181" s="4">
        <v>2013</v>
      </c>
      <c r="D181" s="221" t="s">
        <v>277</v>
      </c>
      <c r="E181" s="203">
        <v>1600</v>
      </c>
      <c r="F181" s="340">
        <f t="shared" si="3"/>
        <v>1120</v>
      </c>
    </row>
    <row r="182" spans="1:6" s="1" customFormat="1" ht="13.5">
      <c r="A182" s="3" t="s">
        <v>827</v>
      </c>
      <c r="B182" s="4" t="s">
        <v>303</v>
      </c>
      <c r="C182" s="4">
        <v>2014</v>
      </c>
      <c r="D182" s="221" t="s">
        <v>278</v>
      </c>
      <c r="E182" s="203">
        <v>2100</v>
      </c>
      <c r="F182" s="203">
        <v>2100</v>
      </c>
    </row>
    <row r="183" spans="1:6" s="1" customFormat="1" ht="13.5" customHeight="1">
      <c r="A183" s="3" t="s">
        <v>887</v>
      </c>
      <c r="B183" s="4" t="s">
        <v>303</v>
      </c>
      <c r="C183" s="4">
        <v>2015</v>
      </c>
      <c r="D183" s="221" t="s">
        <v>278</v>
      </c>
      <c r="E183" s="203">
        <v>3120</v>
      </c>
      <c r="F183" s="203">
        <v>3120</v>
      </c>
    </row>
    <row r="184" spans="1:6" s="1" customFormat="1" ht="24" customHeight="1">
      <c r="A184" s="3" t="s">
        <v>888</v>
      </c>
      <c r="B184" s="4" t="s">
        <v>303</v>
      </c>
      <c r="C184" s="4">
        <v>2015</v>
      </c>
      <c r="D184" s="221" t="s">
        <v>278</v>
      </c>
      <c r="E184" s="203">
        <v>3120</v>
      </c>
      <c r="F184" s="203">
        <v>3120</v>
      </c>
    </row>
    <row r="185" spans="1:6" s="1" customFormat="1" ht="20.25" customHeight="1">
      <c r="A185" s="3" t="s">
        <v>889</v>
      </c>
      <c r="B185" s="4" t="s">
        <v>303</v>
      </c>
      <c r="C185" s="4">
        <v>2015</v>
      </c>
      <c r="D185" s="221" t="s">
        <v>278</v>
      </c>
      <c r="E185" s="203">
        <v>3120</v>
      </c>
      <c r="F185" s="203">
        <v>3120</v>
      </c>
    </row>
    <row r="186" spans="1:6" s="1" customFormat="1" ht="13.5">
      <c r="A186" s="3" t="s">
        <v>890</v>
      </c>
      <c r="B186" s="4" t="s">
        <v>891</v>
      </c>
      <c r="C186" s="4">
        <v>2016</v>
      </c>
      <c r="D186" s="221" t="s">
        <v>278</v>
      </c>
      <c r="E186" s="203">
        <v>729</v>
      </c>
      <c r="F186" s="203">
        <v>729</v>
      </c>
    </row>
    <row r="187" spans="1:6" s="1" customFormat="1" ht="14.25" thickBot="1">
      <c r="A187" s="3"/>
      <c r="B187" s="76" t="s">
        <v>292</v>
      </c>
      <c r="C187" s="4"/>
      <c r="D187" s="221"/>
      <c r="E187" s="300">
        <f>SUM(E175:E186)</f>
        <v>23796.7</v>
      </c>
      <c r="F187" s="340">
        <f>SUM(F175:F186)</f>
        <v>20098.39</v>
      </c>
    </row>
    <row r="188" spans="1:6" s="1" customFormat="1" ht="13.5">
      <c r="A188" s="545" t="s">
        <v>283</v>
      </c>
      <c r="B188" s="546"/>
      <c r="C188" s="546"/>
      <c r="D188" s="547"/>
      <c r="E188" s="548"/>
      <c r="F188" s="445"/>
    </row>
    <row r="189" spans="1:6" s="1" customFormat="1" ht="64.5" customHeight="1" thickBot="1">
      <c r="A189" s="73" t="s">
        <v>291</v>
      </c>
      <c r="B189" s="74" t="s">
        <v>295</v>
      </c>
      <c r="C189" s="74" t="s">
        <v>294</v>
      </c>
      <c r="D189" s="75" t="s">
        <v>215</v>
      </c>
      <c r="E189" s="200" t="s">
        <v>280</v>
      </c>
      <c r="F189" s="200" t="s">
        <v>280</v>
      </c>
    </row>
    <row r="190" spans="1:6" s="1" customFormat="1" ht="13.5">
      <c r="A190" s="3">
        <v>1</v>
      </c>
      <c r="B190" s="4" t="s">
        <v>772</v>
      </c>
      <c r="C190" s="4">
        <v>2010</v>
      </c>
      <c r="D190" s="221" t="s">
        <v>277</v>
      </c>
      <c r="E190" s="203">
        <v>3498.96</v>
      </c>
      <c r="F190" s="340">
        <f>E190*0.5</f>
        <v>1749.48</v>
      </c>
    </row>
    <row r="191" spans="1:6" s="1" customFormat="1" ht="13.5">
      <c r="A191" s="3">
        <v>2</v>
      </c>
      <c r="B191" s="4" t="s">
        <v>28</v>
      </c>
      <c r="C191" s="4">
        <v>2012</v>
      </c>
      <c r="D191" s="221" t="s">
        <v>277</v>
      </c>
      <c r="E191" s="203">
        <v>2089.99</v>
      </c>
      <c r="F191" s="340">
        <f>E191*0.7</f>
        <v>1462.9929999999997</v>
      </c>
    </row>
    <row r="192" spans="1:6" s="1" customFormat="1" ht="18" customHeight="1">
      <c r="A192" s="3">
        <v>3</v>
      </c>
      <c r="B192" s="4" t="s">
        <v>28</v>
      </c>
      <c r="C192" s="4">
        <v>2012</v>
      </c>
      <c r="D192" s="221" t="s">
        <v>277</v>
      </c>
      <c r="E192" s="203">
        <v>2139.99</v>
      </c>
      <c r="F192" s="340">
        <f>E192*0.7</f>
        <v>1497.9929999999997</v>
      </c>
    </row>
    <row r="193" spans="1:6" ht="12.75">
      <c r="A193" s="3">
        <v>4</v>
      </c>
      <c r="B193" s="4" t="s">
        <v>252</v>
      </c>
      <c r="C193" s="4">
        <v>2013</v>
      </c>
      <c r="D193" s="221" t="s">
        <v>277</v>
      </c>
      <c r="E193" s="203">
        <v>2540</v>
      </c>
      <c r="F193" s="340">
        <f>E193*0.7</f>
        <v>1778</v>
      </c>
    </row>
    <row r="194" spans="1:6" s="222" customFormat="1" ht="15">
      <c r="A194" s="3">
        <v>5</v>
      </c>
      <c r="B194" s="4" t="s">
        <v>770</v>
      </c>
      <c r="C194" s="4">
        <v>2013</v>
      </c>
      <c r="D194" s="221" t="s">
        <v>277</v>
      </c>
      <c r="E194" s="203">
        <v>1688.9</v>
      </c>
      <c r="F194" s="340">
        <f>E194*0.7</f>
        <v>1182.23</v>
      </c>
    </row>
    <row r="195" spans="1:6" s="1" customFormat="1" ht="24.75" customHeight="1">
      <c r="A195" s="3">
        <v>6</v>
      </c>
      <c r="B195" s="4" t="s">
        <v>771</v>
      </c>
      <c r="C195" s="4">
        <v>2014</v>
      </c>
      <c r="D195" s="221" t="s">
        <v>278</v>
      </c>
      <c r="E195" s="203">
        <v>2440</v>
      </c>
      <c r="F195" s="203">
        <v>2440</v>
      </c>
    </row>
    <row r="196" spans="1:6" s="1" customFormat="1" ht="14.25" customHeight="1">
      <c r="A196" s="3">
        <v>7</v>
      </c>
      <c r="B196" s="4" t="s">
        <v>772</v>
      </c>
      <c r="C196" s="4">
        <v>2015</v>
      </c>
      <c r="D196" s="221" t="s">
        <v>278</v>
      </c>
      <c r="E196" s="203">
        <v>1890</v>
      </c>
      <c r="F196" s="203">
        <v>1890</v>
      </c>
    </row>
    <row r="197" spans="1:6" s="1" customFormat="1" ht="13.5">
      <c r="A197" s="3">
        <v>8</v>
      </c>
      <c r="B197" s="4" t="s">
        <v>772</v>
      </c>
      <c r="C197" s="4">
        <v>2015</v>
      </c>
      <c r="D197" s="221" t="s">
        <v>278</v>
      </c>
      <c r="E197" s="203">
        <v>1890</v>
      </c>
      <c r="F197" s="203">
        <v>1890</v>
      </c>
    </row>
    <row r="198" spans="1:6" s="1" customFormat="1" ht="13.5">
      <c r="A198" s="3">
        <v>9</v>
      </c>
      <c r="B198" s="4" t="s">
        <v>770</v>
      </c>
      <c r="C198" s="4">
        <v>2015</v>
      </c>
      <c r="D198" s="221" t="s">
        <v>278</v>
      </c>
      <c r="E198" s="203">
        <v>2986</v>
      </c>
      <c r="F198" s="203">
        <v>2986</v>
      </c>
    </row>
    <row r="199" spans="1:6" s="1" customFormat="1" ht="13.5">
      <c r="A199" s="3">
        <v>10</v>
      </c>
      <c r="B199" s="4" t="s">
        <v>772</v>
      </c>
      <c r="C199" s="4">
        <v>2015</v>
      </c>
      <c r="D199" s="221" t="s">
        <v>278</v>
      </c>
      <c r="E199" s="203">
        <v>2068</v>
      </c>
      <c r="F199" s="203">
        <v>2068</v>
      </c>
    </row>
    <row r="200" spans="1:6" s="1" customFormat="1" ht="13.5">
      <c r="A200" s="3"/>
      <c r="B200" s="76" t="s">
        <v>292</v>
      </c>
      <c r="C200" s="4"/>
      <c r="D200" s="221"/>
      <c r="E200" s="300">
        <f>SUM(E190:E199)</f>
        <v>23231.839999999997</v>
      </c>
      <c r="F200" s="340">
        <f>SUM(F190:F199)</f>
        <v>18944.696</v>
      </c>
    </row>
    <row r="201" spans="1:6" s="1" customFormat="1" ht="14.25" thickBot="1">
      <c r="A201" s="84"/>
      <c r="B201" s="85"/>
      <c r="C201" s="86"/>
      <c r="D201" s="84"/>
      <c r="E201" s="309"/>
      <c r="F201" s="343"/>
    </row>
    <row r="202" spans="1:6" s="1" customFormat="1" ht="16.5" thickBot="1">
      <c r="A202" s="223" t="s">
        <v>830</v>
      </c>
      <c r="B202" s="424"/>
      <c r="C202" s="224"/>
      <c r="D202" s="352"/>
      <c r="E202" s="434"/>
      <c r="F202" s="458"/>
    </row>
    <row r="203" spans="1:6" s="1" customFormat="1" ht="13.5" customHeight="1">
      <c r="A203" s="549" t="s">
        <v>282</v>
      </c>
      <c r="B203" s="549"/>
      <c r="C203" s="549"/>
      <c r="D203" s="550"/>
      <c r="E203" s="550"/>
      <c r="F203" s="445"/>
    </row>
    <row r="204" spans="1:6" s="1" customFormat="1" ht="60.75" customHeight="1" thickBot="1">
      <c r="A204" s="225" t="s">
        <v>291</v>
      </c>
      <c r="B204" s="226" t="s">
        <v>293</v>
      </c>
      <c r="C204" s="226" t="s">
        <v>294</v>
      </c>
      <c r="D204" s="227" t="s">
        <v>215</v>
      </c>
      <c r="E204" s="310" t="s">
        <v>280</v>
      </c>
      <c r="F204" s="310" t="s">
        <v>955</v>
      </c>
    </row>
    <row r="205" spans="1:6" s="1" customFormat="1" ht="13.5">
      <c r="A205" s="228">
        <v>1</v>
      </c>
      <c r="B205" s="229" t="s">
        <v>251</v>
      </c>
      <c r="C205" s="229">
        <v>2013</v>
      </c>
      <c r="D205" s="230" t="s">
        <v>277</v>
      </c>
      <c r="E205" s="311">
        <v>2413</v>
      </c>
      <c r="F205" s="344">
        <f>E205*0.7</f>
        <v>1689.1</v>
      </c>
    </row>
    <row r="206" spans="1:6" s="1" customFormat="1" ht="13.5">
      <c r="A206" s="228">
        <v>2</v>
      </c>
      <c r="B206" s="229" t="s">
        <v>251</v>
      </c>
      <c r="C206" s="229">
        <v>2013</v>
      </c>
      <c r="D206" s="230" t="s">
        <v>277</v>
      </c>
      <c r="E206" s="311">
        <v>1699</v>
      </c>
      <c r="F206" s="344">
        <f>E206*0.7</f>
        <v>1189.3</v>
      </c>
    </row>
    <row r="207" spans="1:6" s="1" customFormat="1" ht="13.5">
      <c r="A207" s="228">
        <v>3</v>
      </c>
      <c r="B207" s="229" t="s">
        <v>251</v>
      </c>
      <c r="C207" s="229">
        <v>2015</v>
      </c>
      <c r="D207" s="230" t="s">
        <v>278</v>
      </c>
      <c r="E207" s="311">
        <v>1664</v>
      </c>
      <c r="F207" s="311">
        <v>1664</v>
      </c>
    </row>
    <row r="208" spans="1:6" s="1" customFormat="1" ht="13.5">
      <c r="A208" s="228">
        <v>4</v>
      </c>
      <c r="B208" s="229" t="s">
        <v>901</v>
      </c>
      <c r="C208" s="229">
        <v>2016</v>
      </c>
      <c r="D208" s="230" t="s">
        <v>278</v>
      </c>
      <c r="E208" s="311">
        <v>1634</v>
      </c>
      <c r="F208" s="311">
        <v>1634</v>
      </c>
    </row>
    <row r="209" spans="1:6" s="1" customFormat="1" ht="14.25" customHeight="1" thickBot="1">
      <c r="A209" s="228"/>
      <c r="B209" s="231" t="s">
        <v>292</v>
      </c>
      <c r="C209" s="229"/>
      <c r="D209" s="230"/>
      <c r="E209" s="312">
        <f>SUM(E205:E208)</f>
        <v>7410</v>
      </c>
      <c r="F209" s="344">
        <f>SUM(F205:F208)</f>
        <v>6176.4</v>
      </c>
    </row>
    <row r="210" spans="1:6" s="1" customFormat="1" ht="14.25" thickBot="1">
      <c r="A210" s="559" t="s">
        <v>283</v>
      </c>
      <c r="B210" s="560"/>
      <c r="C210" s="560"/>
      <c r="D210" s="561"/>
      <c r="E210" s="562"/>
      <c r="F210" s="445"/>
    </row>
    <row r="211" spans="1:6" s="1" customFormat="1" ht="50.25" customHeight="1" thickBot="1">
      <c r="A211" s="232"/>
      <c r="B211" s="233" t="s">
        <v>295</v>
      </c>
      <c r="C211" s="233" t="s">
        <v>294</v>
      </c>
      <c r="D211" s="234" t="s">
        <v>215</v>
      </c>
      <c r="E211" s="313" t="s">
        <v>280</v>
      </c>
      <c r="F211" s="313" t="s">
        <v>955</v>
      </c>
    </row>
    <row r="212" spans="1:6" s="1" customFormat="1" ht="13.5">
      <c r="A212" s="235">
        <v>1</v>
      </c>
      <c r="B212" s="425" t="s">
        <v>6</v>
      </c>
      <c r="C212" s="236">
        <v>2011</v>
      </c>
      <c r="D212" s="230" t="s">
        <v>277</v>
      </c>
      <c r="E212" s="314">
        <v>2799</v>
      </c>
      <c r="F212" s="344">
        <f>E212*0.5</f>
        <v>1399.5</v>
      </c>
    </row>
    <row r="213" spans="1:6" s="1" customFormat="1" ht="13.5">
      <c r="A213" s="235">
        <v>2</v>
      </c>
      <c r="B213" s="425" t="s">
        <v>253</v>
      </c>
      <c r="C213" s="236">
        <v>2012</v>
      </c>
      <c r="D213" s="230" t="s">
        <v>277</v>
      </c>
      <c r="E213" s="314">
        <v>2828</v>
      </c>
      <c r="F213" s="344">
        <f>E213*0.7</f>
        <v>1979.6</v>
      </c>
    </row>
    <row r="214" spans="1:6" s="1" customFormat="1" ht="13.5">
      <c r="A214" s="235">
        <v>3</v>
      </c>
      <c r="B214" s="425" t="s">
        <v>774</v>
      </c>
      <c r="C214" s="236">
        <v>2014</v>
      </c>
      <c r="D214" s="230" t="s">
        <v>278</v>
      </c>
      <c r="E214" s="314">
        <v>1699</v>
      </c>
      <c r="F214" s="311">
        <v>1699</v>
      </c>
    </row>
    <row r="215" spans="1:6" s="1" customFormat="1" ht="13.5">
      <c r="A215" s="235">
        <v>4</v>
      </c>
      <c r="B215" s="425" t="s">
        <v>774</v>
      </c>
      <c r="C215" s="236">
        <v>2014</v>
      </c>
      <c r="D215" s="230" t="s">
        <v>278</v>
      </c>
      <c r="E215" s="314">
        <v>2208</v>
      </c>
      <c r="F215" s="311">
        <v>2208</v>
      </c>
    </row>
    <row r="216" spans="1:6" s="1" customFormat="1" ht="14.25" thickBot="1">
      <c r="A216" s="236"/>
      <c r="B216" s="425" t="s">
        <v>7</v>
      </c>
      <c r="C216" s="236"/>
      <c r="D216" s="237"/>
      <c r="E216" s="315">
        <f>SUM(E212:E215)</f>
        <v>9534</v>
      </c>
      <c r="F216" s="344">
        <f>SUM(F212:F215)</f>
        <v>7286.1</v>
      </c>
    </row>
    <row r="217" spans="1:6" s="1" customFormat="1" ht="16.5" thickBot="1">
      <c r="A217" s="5" t="s">
        <v>912</v>
      </c>
      <c r="B217" s="426"/>
      <c r="C217" s="218"/>
      <c r="D217" s="238"/>
      <c r="E217" s="316"/>
      <c r="F217" s="446"/>
    </row>
    <row r="218" spans="1:6" s="1" customFormat="1" ht="14.25" thickBot="1">
      <c r="A218" s="563" t="s">
        <v>709</v>
      </c>
      <c r="B218" s="564"/>
      <c r="C218" s="564"/>
      <c r="D218" s="564"/>
      <c r="E218" s="565"/>
      <c r="F218" s="445"/>
    </row>
    <row r="219" spans="1:6" s="1" customFormat="1" ht="51.75" customHeight="1" thickBot="1">
      <c r="A219" s="459" t="s">
        <v>291</v>
      </c>
      <c r="B219" s="460" t="s">
        <v>293</v>
      </c>
      <c r="C219" s="460" t="s">
        <v>294</v>
      </c>
      <c r="D219" s="461" t="s">
        <v>215</v>
      </c>
      <c r="E219" s="462" t="s">
        <v>280</v>
      </c>
      <c r="F219" s="462" t="s">
        <v>955</v>
      </c>
    </row>
    <row r="220" spans="1:6" s="1" customFormat="1" ht="19.5" customHeight="1">
      <c r="A220" s="3">
        <v>1</v>
      </c>
      <c r="B220" s="4" t="s">
        <v>361</v>
      </c>
      <c r="C220" s="4">
        <v>2011</v>
      </c>
      <c r="D220" s="3" t="s">
        <v>277</v>
      </c>
      <c r="E220" s="203">
        <v>379</v>
      </c>
      <c r="F220" s="340">
        <f>E220*0.5</f>
        <v>189.5</v>
      </c>
    </row>
    <row r="221" spans="1:6" s="1" customFormat="1" ht="19.5" customHeight="1">
      <c r="A221" s="3">
        <v>2</v>
      </c>
      <c r="B221" s="4" t="s">
        <v>362</v>
      </c>
      <c r="C221" s="4">
        <v>2011</v>
      </c>
      <c r="D221" s="3" t="s">
        <v>277</v>
      </c>
      <c r="E221" s="203">
        <v>25000.05</v>
      </c>
      <c r="F221" s="340">
        <f aca="true" t="shared" si="4" ref="F221:F233">E221*0.5</f>
        <v>12500.025</v>
      </c>
    </row>
    <row r="222" spans="1:6" s="1" customFormat="1" ht="13.5">
      <c r="A222" s="3">
        <v>3</v>
      </c>
      <c r="B222" s="4" t="s">
        <v>363</v>
      </c>
      <c r="C222" s="4">
        <v>2011</v>
      </c>
      <c r="D222" s="3" t="s">
        <v>277</v>
      </c>
      <c r="E222" s="203">
        <v>4886</v>
      </c>
      <c r="F222" s="340">
        <f t="shared" si="4"/>
        <v>2443</v>
      </c>
    </row>
    <row r="223" spans="1:6" s="1" customFormat="1" ht="13.5">
      <c r="A223" s="3">
        <v>4</v>
      </c>
      <c r="B223" s="4" t="s">
        <v>364</v>
      </c>
      <c r="C223" s="4">
        <v>2011</v>
      </c>
      <c r="D223" s="3" t="s">
        <v>277</v>
      </c>
      <c r="E223" s="203">
        <v>524.3</v>
      </c>
      <c r="F223" s="340">
        <f t="shared" si="4"/>
        <v>262.15</v>
      </c>
    </row>
    <row r="224" spans="1:6" s="1" customFormat="1" ht="13.5" customHeight="1">
      <c r="A224" s="3">
        <v>5</v>
      </c>
      <c r="B224" s="4" t="s">
        <v>365</v>
      </c>
      <c r="C224" s="4">
        <v>2011</v>
      </c>
      <c r="D224" s="3" t="s">
        <v>277</v>
      </c>
      <c r="E224" s="203">
        <v>1497</v>
      </c>
      <c r="F224" s="340">
        <f t="shared" si="4"/>
        <v>748.5</v>
      </c>
    </row>
    <row r="225" spans="1:6" s="1" customFormat="1" ht="13.5">
      <c r="A225" s="3">
        <v>6</v>
      </c>
      <c r="B225" s="4" t="s">
        <v>366</v>
      </c>
      <c r="C225" s="4">
        <v>2011</v>
      </c>
      <c r="D225" s="3" t="s">
        <v>277</v>
      </c>
      <c r="E225" s="203">
        <v>6459.39</v>
      </c>
      <c r="F225" s="340">
        <f t="shared" si="4"/>
        <v>3229.695</v>
      </c>
    </row>
    <row r="226" spans="1:6" s="1" customFormat="1" ht="22.5">
      <c r="A226" s="3">
        <v>7</v>
      </c>
      <c r="B226" s="4" t="s">
        <v>643</v>
      </c>
      <c r="C226" s="4">
        <v>2011</v>
      </c>
      <c r="D226" s="3" t="s">
        <v>277</v>
      </c>
      <c r="E226" s="203">
        <v>2458.77</v>
      </c>
      <c r="F226" s="340">
        <f t="shared" si="4"/>
        <v>1229.385</v>
      </c>
    </row>
    <row r="227" spans="1:6" s="1" customFormat="1" ht="22.5">
      <c r="A227" s="3">
        <v>8</v>
      </c>
      <c r="B227" s="4" t="s">
        <v>644</v>
      </c>
      <c r="C227" s="4">
        <v>2011</v>
      </c>
      <c r="D227" s="3" t="s">
        <v>277</v>
      </c>
      <c r="E227" s="203">
        <v>1229.39</v>
      </c>
      <c r="F227" s="340">
        <f t="shared" si="4"/>
        <v>614.695</v>
      </c>
    </row>
    <row r="228" spans="1:6" s="1" customFormat="1" ht="13.5">
      <c r="A228" s="3">
        <v>9</v>
      </c>
      <c r="B228" s="4" t="s">
        <v>304</v>
      </c>
      <c r="C228" s="4">
        <v>2011</v>
      </c>
      <c r="D228" s="3" t="s">
        <v>277</v>
      </c>
      <c r="E228" s="203">
        <v>285</v>
      </c>
      <c r="F228" s="340">
        <f t="shared" si="4"/>
        <v>142.5</v>
      </c>
    </row>
    <row r="229" spans="1:6" s="1" customFormat="1" ht="13.5">
      <c r="A229" s="3">
        <v>10</v>
      </c>
      <c r="B229" s="4" t="s">
        <v>645</v>
      </c>
      <c r="C229" s="4">
        <v>2011</v>
      </c>
      <c r="D229" s="3" t="s">
        <v>277</v>
      </c>
      <c r="E229" s="203">
        <v>1515</v>
      </c>
      <c r="F229" s="340">
        <f t="shared" si="4"/>
        <v>757.5</v>
      </c>
    </row>
    <row r="230" spans="1:6" s="1" customFormat="1" ht="13.5">
      <c r="A230" s="3">
        <v>11</v>
      </c>
      <c r="B230" s="4" t="s">
        <v>646</v>
      </c>
      <c r="C230" s="4">
        <v>2011</v>
      </c>
      <c r="D230" s="3" t="s">
        <v>277</v>
      </c>
      <c r="E230" s="203">
        <v>3420</v>
      </c>
      <c r="F230" s="340">
        <f t="shared" si="4"/>
        <v>1710</v>
      </c>
    </row>
    <row r="231" spans="1:6" s="1" customFormat="1" ht="13.5">
      <c r="A231" s="3">
        <v>12</v>
      </c>
      <c r="B231" s="4" t="s">
        <v>647</v>
      </c>
      <c r="C231" s="4">
        <v>2011</v>
      </c>
      <c r="D231" s="3" t="s">
        <v>277</v>
      </c>
      <c r="E231" s="203">
        <v>3397</v>
      </c>
      <c r="F231" s="340">
        <f t="shared" si="4"/>
        <v>1698.5</v>
      </c>
    </row>
    <row r="232" spans="1:6" s="1" customFormat="1" ht="13.5">
      <c r="A232" s="3">
        <v>13</v>
      </c>
      <c r="B232" s="4" t="s">
        <v>648</v>
      </c>
      <c r="C232" s="4">
        <v>2011</v>
      </c>
      <c r="D232" s="3" t="s">
        <v>277</v>
      </c>
      <c r="E232" s="203">
        <v>6060</v>
      </c>
      <c r="F232" s="340">
        <f t="shared" si="4"/>
        <v>3030</v>
      </c>
    </row>
    <row r="233" spans="1:6" s="1" customFormat="1" ht="18" customHeight="1">
      <c r="A233" s="3">
        <v>14</v>
      </c>
      <c r="B233" s="4" t="s">
        <v>649</v>
      </c>
      <c r="C233" s="4">
        <v>2011</v>
      </c>
      <c r="D233" s="3" t="s">
        <v>277</v>
      </c>
      <c r="E233" s="203">
        <v>10290</v>
      </c>
      <c r="F233" s="340">
        <f t="shared" si="4"/>
        <v>5145</v>
      </c>
    </row>
    <row r="234" spans="1:6" ht="12.75">
      <c r="A234" s="3">
        <v>15</v>
      </c>
      <c r="B234" s="4" t="s">
        <v>650</v>
      </c>
      <c r="C234" s="4">
        <v>2012</v>
      </c>
      <c r="D234" s="3" t="s">
        <v>277</v>
      </c>
      <c r="E234" s="203">
        <v>3450</v>
      </c>
      <c r="F234" s="340">
        <f>E234*0.7</f>
        <v>2415</v>
      </c>
    </row>
    <row r="235" spans="1:6" s="72" customFormat="1" ht="15">
      <c r="A235" s="3">
        <v>16</v>
      </c>
      <c r="B235" s="4" t="s">
        <v>651</v>
      </c>
      <c r="C235" s="4">
        <v>2012</v>
      </c>
      <c r="D235" s="3" t="s">
        <v>277</v>
      </c>
      <c r="E235" s="203">
        <v>3490</v>
      </c>
      <c r="F235" s="340">
        <f>E235*0.7</f>
        <v>2443</v>
      </c>
    </row>
    <row r="236" spans="1:6" s="88" customFormat="1" ht="22.5" customHeight="1">
      <c r="A236" s="3">
        <v>17</v>
      </c>
      <c r="B236" s="4" t="s">
        <v>652</v>
      </c>
      <c r="C236" s="4">
        <v>2012</v>
      </c>
      <c r="D236" s="3" t="s">
        <v>277</v>
      </c>
      <c r="E236" s="203">
        <v>700</v>
      </c>
      <c r="F236" s="340">
        <f>E236*0.7</f>
        <v>489.99999999999994</v>
      </c>
    </row>
    <row r="237" spans="1:6" s="89" customFormat="1" ht="17.25" customHeight="1">
      <c r="A237" s="3">
        <v>18</v>
      </c>
      <c r="B237" s="4" t="s">
        <v>254</v>
      </c>
      <c r="C237" s="4">
        <v>2013</v>
      </c>
      <c r="D237" s="3" t="s">
        <v>277</v>
      </c>
      <c r="E237" s="203">
        <v>3540</v>
      </c>
      <c r="F237" s="340">
        <f>E237*0.7</f>
        <v>2478</v>
      </c>
    </row>
    <row r="238" spans="1:6" s="89" customFormat="1" ht="18.75" customHeight="1">
      <c r="A238" s="3">
        <v>19</v>
      </c>
      <c r="B238" s="4" t="s">
        <v>255</v>
      </c>
      <c r="C238" s="4">
        <v>2013</v>
      </c>
      <c r="D238" s="3" t="s">
        <v>277</v>
      </c>
      <c r="E238" s="203">
        <v>1860</v>
      </c>
      <c r="F238" s="340">
        <f>E238*0.7</f>
        <v>1302</v>
      </c>
    </row>
    <row r="239" spans="1:6" ht="12.75">
      <c r="A239" s="3">
        <v>20</v>
      </c>
      <c r="B239" s="4" t="s">
        <v>688</v>
      </c>
      <c r="C239" s="4">
        <v>2014</v>
      </c>
      <c r="D239" s="3" t="s">
        <v>279</v>
      </c>
      <c r="E239" s="203">
        <v>1680</v>
      </c>
      <c r="F239" s="341">
        <v>1680</v>
      </c>
    </row>
    <row r="240" spans="1:6" ht="12.75">
      <c r="A240" s="3">
        <v>21</v>
      </c>
      <c r="B240" s="4" t="s">
        <v>689</v>
      </c>
      <c r="C240" s="4">
        <v>2014</v>
      </c>
      <c r="D240" s="3" t="s">
        <v>279</v>
      </c>
      <c r="E240" s="203">
        <v>21000</v>
      </c>
      <c r="F240" s="341">
        <v>21000</v>
      </c>
    </row>
    <row r="241" spans="1:6" ht="12.75">
      <c r="A241" s="3">
        <v>22</v>
      </c>
      <c r="B241" s="4" t="s">
        <v>360</v>
      </c>
      <c r="C241" s="4">
        <v>2014</v>
      </c>
      <c r="D241" s="3" t="s">
        <v>279</v>
      </c>
      <c r="E241" s="203">
        <v>2300</v>
      </c>
      <c r="F241" s="341">
        <v>2300</v>
      </c>
    </row>
    <row r="242" spans="1:6" ht="12.75">
      <c r="A242" s="3">
        <v>23</v>
      </c>
      <c r="B242" s="4" t="s">
        <v>690</v>
      </c>
      <c r="C242" s="4">
        <v>2014</v>
      </c>
      <c r="D242" s="3" t="s">
        <v>279</v>
      </c>
      <c r="E242" s="203">
        <v>2300</v>
      </c>
      <c r="F242" s="341">
        <v>2300</v>
      </c>
    </row>
    <row r="243" spans="1:6" ht="12.75">
      <c r="A243" s="3">
        <v>24</v>
      </c>
      <c r="B243" s="4" t="s">
        <v>360</v>
      </c>
      <c r="C243" s="4">
        <v>2014</v>
      </c>
      <c r="D243" s="3" t="s">
        <v>279</v>
      </c>
      <c r="E243" s="203">
        <v>540</v>
      </c>
      <c r="F243" s="341">
        <v>540</v>
      </c>
    </row>
    <row r="244" spans="1:6" ht="12.75">
      <c r="A244" s="3">
        <v>25</v>
      </c>
      <c r="B244" s="4" t="s">
        <v>691</v>
      </c>
      <c r="C244" s="4">
        <v>2014</v>
      </c>
      <c r="D244" s="3" t="s">
        <v>279</v>
      </c>
      <c r="E244" s="203">
        <v>4500</v>
      </c>
      <c r="F244" s="341">
        <v>4500</v>
      </c>
    </row>
    <row r="245" spans="1:6" ht="12.75">
      <c r="A245" s="3">
        <v>26</v>
      </c>
      <c r="B245" s="4" t="s">
        <v>692</v>
      </c>
      <c r="C245" s="4">
        <v>2014</v>
      </c>
      <c r="D245" s="3" t="s">
        <v>279</v>
      </c>
      <c r="E245" s="203">
        <v>5495</v>
      </c>
      <c r="F245" s="341">
        <v>5495</v>
      </c>
    </row>
    <row r="246" spans="1:6" ht="12.75">
      <c r="A246" s="3">
        <v>27</v>
      </c>
      <c r="B246" s="4" t="s">
        <v>775</v>
      </c>
      <c r="C246" s="4">
        <v>2015</v>
      </c>
      <c r="D246" s="3" t="s">
        <v>279</v>
      </c>
      <c r="E246" s="203">
        <v>6658.05</v>
      </c>
      <c r="F246" s="341">
        <v>6658.05</v>
      </c>
    </row>
    <row r="247" spans="1:6" ht="12.75">
      <c r="A247" s="3">
        <v>28</v>
      </c>
      <c r="B247" s="4" t="s">
        <v>776</v>
      </c>
      <c r="C247" s="4">
        <v>2015</v>
      </c>
      <c r="D247" s="3" t="s">
        <v>279</v>
      </c>
      <c r="E247" s="203">
        <v>7980</v>
      </c>
      <c r="F247" s="341">
        <v>7980</v>
      </c>
    </row>
    <row r="248" spans="1:6" ht="12.75">
      <c r="A248" s="3">
        <v>29</v>
      </c>
      <c r="B248" s="4" t="s">
        <v>777</v>
      </c>
      <c r="C248" s="4">
        <v>2015</v>
      </c>
      <c r="D248" s="3" t="s">
        <v>279</v>
      </c>
      <c r="E248" s="203">
        <v>9780</v>
      </c>
      <c r="F248" s="341">
        <v>9780</v>
      </c>
    </row>
    <row r="249" spans="1:6" ht="12.75">
      <c r="A249" s="3">
        <v>30</v>
      </c>
      <c r="B249" s="4" t="s">
        <v>909</v>
      </c>
      <c r="C249" s="4">
        <v>2015</v>
      </c>
      <c r="D249" s="3" t="s">
        <v>279</v>
      </c>
      <c r="E249" s="203">
        <v>3013.5</v>
      </c>
      <c r="F249" s="341">
        <v>3013.5</v>
      </c>
    </row>
    <row r="250" spans="1:6" ht="12.75">
      <c r="A250" s="3">
        <v>31</v>
      </c>
      <c r="B250" s="4" t="s">
        <v>910</v>
      </c>
      <c r="C250" s="4">
        <v>2015</v>
      </c>
      <c r="D250" s="3" t="s">
        <v>279</v>
      </c>
      <c r="E250" s="203">
        <v>2070</v>
      </c>
      <c r="F250" s="341">
        <v>2070</v>
      </c>
    </row>
    <row r="251" spans="1:6" ht="13.5" thickBot="1">
      <c r="A251" s="3"/>
      <c r="B251" s="76" t="s">
        <v>292</v>
      </c>
      <c r="C251" s="4"/>
      <c r="D251" s="3"/>
      <c r="E251" s="300">
        <f>SUM(E220:E250)</f>
        <v>147757.45</v>
      </c>
      <c r="F251" s="340">
        <f>SUM(F220:F250)</f>
        <v>110145</v>
      </c>
    </row>
    <row r="252" spans="1:6" ht="12.75">
      <c r="A252" s="545" t="s">
        <v>769</v>
      </c>
      <c r="B252" s="546"/>
      <c r="C252" s="546"/>
      <c r="D252" s="547"/>
      <c r="E252" s="548"/>
      <c r="F252" s="437"/>
    </row>
    <row r="253" spans="1:6" ht="60" customHeight="1" thickBot="1">
      <c r="A253" s="73" t="s">
        <v>291</v>
      </c>
      <c r="B253" s="74" t="s">
        <v>295</v>
      </c>
      <c r="C253" s="74" t="s">
        <v>294</v>
      </c>
      <c r="D253" s="75" t="s">
        <v>215</v>
      </c>
      <c r="E253" s="200" t="s">
        <v>280</v>
      </c>
      <c r="F253" s="200" t="s">
        <v>280</v>
      </c>
    </row>
    <row r="254" spans="1:6" ht="12.75">
      <c r="A254" s="3">
        <v>1</v>
      </c>
      <c r="B254" s="4" t="s">
        <v>367</v>
      </c>
      <c r="C254" s="4">
        <v>2011</v>
      </c>
      <c r="D254" s="3" t="s">
        <v>277</v>
      </c>
      <c r="E254" s="203">
        <v>5900.31</v>
      </c>
      <c r="F254" s="340">
        <f>E254*0.5</f>
        <v>2950.155</v>
      </c>
    </row>
    <row r="255" spans="1:6" ht="12.75">
      <c r="A255" s="3">
        <v>2</v>
      </c>
      <c r="B255" s="4" t="s">
        <v>653</v>
      </c>
      <c r="C255" s="4">
        <v>2011</v>
      </c>
      <c r="D255" s="3" t="s">
        <v>277</v>
      </c>
      <c r="E255" s="203">
        <v>1800</v>
      </c>
      <c r="F255" s="340">
        <f>E255*0.5</f>
        <v>900</v>
      </c>
    </row>
    <row r="256" spans="1:6" ht="22.5">
      <c r="A256" s="3">
        <v>3</v>
      </c>
      <c r="B256" s="4" t="s">
        <v>0</v>
      </c>
      <c r="C256" s="4">
        <v>2012</v>
      </c>
      <c r="D256" s="3" t="s">
        <v>279</v>
      </c>
      <c r="E256" s="203">
        <v>10982.9</v>
      </c>
      <c r="F256" s="203">
        <v>10982.9</v>
      </c>
    </row>
    <row r="257" spans="1:6" ht="12.75">
      <c r="A257" s="3">
        <v>4</v>
      </c>
      <c r="B257" s="81" t="s">
        <v>1</v>
      </c>
      <c r="C257" s="4">
        <v>2012</v>
      </c>
      <c r="D257" s="3" t="s">
        <v>277</v>
      </c>
      <c r="E257" s="203">
        <v>2999.98</v>
      </c>
      <c r="F257" s="340">
        <f>E257*0.5</f>
        <v>1499.99</v>
      </c>
    </row>
    <row r="258" spans="1:6" ht="12.75">
      <c r="A258" s="3">
        <v>5</v>
      </c>
      <c r="B258" s="81" t="s">
        <v>2</v>
      </c>
      <c r="C258" s="4">
        <v>2012</v>
      </c>
      <c r="D258" s="3" t="s">
        <v>277</v>
      </c>
      <c r="E258" s="203">
        <v>799.99</v>
      </c>
      <c r="F258" s="340">
        <f>E258*0.5</f>
        <v>399.995</v>
      </c>
    </row>
    <row r="259" spans="1:6" ht="12.75">
      <c r="A259" s="3">
        <v>6</v>
      </c>
      <c r="B259" s="81" t="s">
        <v>256</v>
      </c>
      <c r="C259" s="4">
        <v>2013</v>
      </c>
      <c r="D259" s="3" t="s">
        <v>279</v>
      </c>
      <c r="E259" s="203">
        <v>2800</v>
      </c>
      <c r="F259" s="203">
        <v>2800</v>
      </c>
    </row>
    <row r="260" spans="1:6" ht="12.75">
      <c r="A260" s="3">
        <v>7</v>
      </c>
      <c r="B260" s="81" t="s">
        <v>257</v>
      </c>
      <c r="C260" s="4">
        <v>2013</v>
      </c>
      <c r="D260" s="3" t="s">
        <v>277</v>
      </c>
      <c r="E260" s="203">
        <v>900</v>
      </c>
      <c r="F260" s="340">
        <f>E260*0.5</f>
        <v>450</v>
      </c>
    </row>
    <row r="261" spans="1:6" ht="12.75">
      <c r="A261" s="3">
        <v>8</v>
      </c>
      <c r="B261" s="81" t="s">
        <v>258</v>
      </c>
      <c r="C261" s="4">
        <v>2013</v>
      </c>
      <c r="D261" s="3" t="s">
        <v>277</v>
      </c>
      <c r="E261" s="203">
        <v>800</v>
      </c>
      <c r="F261" s="340">
        <f>E261*0.5</f>
        <v>400</v>
      </c>
    </row>
    <row r="262" spans="1:6" ht="12.75">
      <c r="A262" s="3">
        <v>9</v>
      </c>
      <c r="B262" s="81" t="s">
        <v>693</v>
      </c>
      <c r="C262" s="4">
        <v>2014</v>
      </c>
      <c r="D262" s="3" t="s">
        <v>279</v>
      </c>
      <c r="E262" s="203">
        <v>7500</v>
      </c>
      <c r="F262" s="203">
        <v>7500</v>
      </c>
    </row>
    <row r="263" spans="1:6" ht="12.75">
      <c r="A263" s="3">
        <v>10</v>
      </c>
      <c r="B263" s="81" t="s">
        <v>694</v>
      </c>
      <c r="C263" s="4">
        <v>2014</v>
      </c>
      <c r="D263" s="3" t="s">
        <v>279</v>
      </c>
      <c r="E263" s="203">
        <v>1300</v>
      </c>
      <c r="F263" s="203">
        <v>1300</v>
      </c>
    </row>
    <row r="264" spans="1:6" ht="12.75">
      <c r="A264" s="3">
        <v>11</v>
      </c>
      <c r="B264" s="81" t="s">
        <v>778</v>
      </c>
      <c r="C264" s="4">
        <v>2015</v>
      </c>
      <c r="D264" s="3" t="s">
        <v>279</v>
      </c>
      <c r="E264" s="203">
        <v>1799</v>
      </c>
      <c r="F264" s="203">
        <v>1799</v>
      </c>
    </row>
    <row r="265" spans="1:6" ht="23.25">
      <c r="A265" s="3">
        <v>12</v>
      </c>
      <c r="B265" s="81" t="s">
        <v>911</v>
      </c>
      <c r="C265" s="4">
        <v>2015</v>
      </c>
      <c r="D265" s="3" t="s">
        <v>279</v>
      </c>
      <c r="E265" s="203">
        <v>5940.9</v>
      </c>
      <c r="F265" s="203">
        <v>5940.9</v>
      </c>
    </row>
    <row r="266" spans="1:6" ht="12.75">
      <c r="A266" s="3"/>
      <c r="B266" s="76" t="s">
        <v>292</v>
      </c>
      <c r="C266" s="4"/>
      <c r="D266" s="3"/>
      <c r="E266" s="300">
        <f>SUM(E254:E265)</f>
        <v>43523.08</v>
      </c>
      <c r="F266" s="340">
        <f>SUM(F254:F265)</f>
        <v>36922.94</v>
      </c>
    </row>
    <row r="267" ht="13.5" thickBot="1"/>
    <row r="268" spans="1:6" s="72" customFormat="1" ht="15.75" thickBot="1">
      <c r="A268" s="5" t="s">
        <v>831</v>
      </c>
      <c r="B268" s="427"/>
      <c r="C268" s="6"/>
      <c r="D268" s="197"/>
      <c r="E268" s="308"/>
      <c r="F268" s="444"/>
    </row>
    <row r="269" spans="1:6" s="88" customFormat="1" ht="22.5" customHeight="1" thickBot="1">
      <c r="A269" s="239" t="s">
        <v>780</v>
      </c>
      <c r="B269" s="428"/>
      <c r="C269" s="239"/>
      <c r="D269" s="240"/>
      <c r="E269" s="317"/>
      <c r="F269" s="438"/>
    </row>
    <row r="270" spans="1:6" s="89" customFormat="1" ht="17.25" customHeight="1">
      <c r="A270" s="241" t="s">
        <v>291</v>
      </c>
      <c r="B270" s="418" t="s">
        <v>374</v>
      </c>
      <c r="C270" s="242" t="s">
        <v>375</v>
      </c>
      <c r="D270" s="551" t="s">
        <v>215</v>
      </c>
      <c r="E270" s="553" t="s">
        <v>280</v>
      </c>
      <c r="F270" s="540" t="s">
        <v>955</v>
      </c>
    </row>
    <row r="271" spans="1:6" s="89" customFormat="1" ht="36.75" customHeight="1" thickBot="1">
      <c r="A271" s="243"/>
      <c r="B271" s="429"/>
      <c r="C271" s="244"/>
      <c r="D271" s="552"/>
      <c r="E271" s="554"/>
      <c r="F271" s="541"/>
    </row>
    <row r="272" spans="1:6" ht="12.75">
      <c r="A272" s="79">
        <v>1</v>
      </c>
      <c r="B272" s="81" t="s">
        <v>376</v>
      </c>
      <c r="C272" s="79">
        <v>2011</v>
      </c>
      <c r="D272" s="80" t="s">
        <v>278</v>
      </c>
      <c r="E272" s="318">
        <v>2559</v>
      </c>
      <c r="F272" s="203">
        <v>2559</v>
      </c>
    </row>
    <row r="273" spans="1:6" ht="12.75">
      <c r="A273" s="79">
        <v>2</v>
      </c>
      <c r="B273" s="81" t="s">
        <v>21</v>
      </c>
      <c r="C273" s="79">
        <v>2011</v>
      </c>
      <c r="D273" s="80" t="s">
        <v>277</v>
      </c>
      <c r="E273" s="318">
        <v>1241</v>
      </c>
      <c r="F273" s="340">
        <v>1241</v>
      </c>
    </row>
    <row r="274" spans="1:6" ht="12.75">
      <c r="A274" s="79">
        <v>3</v>
      </c>
      <c r="B274" s="81" t="s">
        <v>22</v>
      </c>
      <c r="C274" s="79">
        <v>2011</v>
      </c>
      <c r="D274" s="80" t="s">
        <v>277</v>
      </c>
      <c r="E274" s="318">
        <v>1422</v>
      </c>
      <c r="F274" s="340">
        <v>1422</v>
      </c>
    </row>
    <row r="275" spans="1:6" ht="12.75">
      <c r="A275" s="79">
        <v>4</v>
      </c>
      <c r="B275" s="81" t="s">
        <v>22</v>
      </c>
      <c r="C275" s="79">
        <v>2011</v>
      </c>
      <c r="D275" s="80" t="s">
        <v>277</v>
      </c>
      <c r="E275" s="318">
        <v>1422</v>
      </c>
      <c r="F275" s="340">
        <v>1422</v>
      </c>
    </row>
    <row r="276" spans="1:6" ht="12.75">
      <c r="A276" s="79">
        <v>5</v>
      </c>
      <c r="B276" s="81" t="s">
        <v>22</v>
      </c>
      <c r="C276" s="79">
        <v>2011</v>
      </c>
      <c r="D276" s="80" t="s">
        <v>277</v>
      </c>
      <c r="E276" s="318">
        <v>1422</v>
      </c>
      <c r="F276" s="340">
        <v>1422</v>
      </c>
    </row>
    <row r="277" spans="1:6" ht="12.75">
      <c r="A277" s="79">
        <v>6</v>
      </c>
      <c r="B277" s="81" t="s">
        <v>22</v>
      </c>
      <c r="C277" s="79">
        <v>2011</v>
      </c>
      <c r="D277" s="80" t="s">
        <v>277</v>
      </c>
      <c r="E277" s="318">
        <v>1422</v>
      </c>
      <c r="F277" s="340">
        <v>1422</v>
      </c>
    </row>
    <row r="278" spans="1:6" ht="12.75">
      <c r="A278" s="79">
        <v>7</v>
      </c>
      <c r="B278" s="81" t="s">
        <v>22</v>
      </c>
      <c r="C278" s="79">
        <v>2011</v>
      </c>
      <c r="D278" s="80" t="s">
        <v>277</v>
      </c>
      <c r="E278" s="318">
        <v>1422</v>
      </c>
      <c r="F278" s="340">
        <v>1422</v>
      </c>
    </row>
    <row r="279" spans="1:6" ht="12.75">
      <c r="A279" s="79">
        <v>8</v>
      </c>
      <c r="B279" s="81" t="s">
        <v>22</v>
      </c>
      <c r="C279" s="79">
        <v>2011</v>
      </c>
      <c r="D279" s="80" t="s">
        <v>277</v>
      </c>
      <c r="E279" s="318">
        <v>1422</v>
      </c>
      <c r="F279" s="340">
        <v>1422</v>
      </c>
    </row>
    <row r="280" spans="1:6" ht="12.75">
      <c r="A280" s="79">
        <v>9</v>
      </c>
      <c r="B280" s="81" t="s">
        <v>22</v>
      </c>
      <c r="C280" s="79">
        <v>2011</v>
      </c>
      <c r="D280" s="80" t="s">
        <v>277</v>
      </c>
      <c r="E280" s="318">
        <v>1422</v>
      </c>
      <c r="F280" s="340">
        <v>1422</v>
      </c>
    </row>
    <row r="281" spans="1:6" ht="12.75">
      <c r="A281" s="79">
        <v>10</v>
      </c>
      <c r="B281" s="81" t="s">
        <v>22</v>
      </c>
      <c r="C281" s="79">
        <v>2011</v>
      </c>
      <c r="D281" s="80" t="s">
        <v>277</v>
      </c>
      <c r="E281" s="318">
        <v>1422</v>
      </c>
      <c r="F281" s="340">
        <v>1422</v>
      </c>
    </row>
    <row r="282" spans="1:6" ht="12.75">
      <c r="A282" s="79">
        <v>11</v>
      </c>
      <c r="B282" s="81" t="s">
        <v>22</v>
      </c>
      <c r="C282" s="79">
        <v>2011</v>
      </c>
      <c r="D282" s="80" t="s">
        <v>277</v>
      </c>
      <c r="E282" s="318">
        <v>1422</v>
      </c>
      <c r="F282" s="340">
        <v>1422</v>
      </c>
    </row>
    <row r="283" spans="1:6" ht="12.75">
      <c r="A283" s="79">
        <v>12</v>
      </c>
      <c r="B283" s="81" t="s">
        <v>22</v>
      </c>
      <c r="C283" s="79">
        <v>2011</v>
      </c>
      <c r="D283" s="80" t="s">
        <v>277</v>
      </c>
      <c r="E283" s="318">
        <v>1422</v>
      </c>
      <c r="F283" s="340">
        <v>1422</v>
      </c>
    </row>
    <row r="284" spans="1:6" ht="12.75">
      <c r="A284" s="79">
        <v>13</v>
      </c>
      <c r="B284" s="81" t="s">
        <v>23</v>
      </c>
      <c r="C284" s="79">
        <v>2011</v>
      </c>
      <c r="D284" s="80" t="s">
        <v>277</v>
      </c>
      <c r="E284" s="318">
        <v>209</v>
      </c>
      <c r="F284" s="340">
        <v>209</v>
      </c>
    </row>
    <row r="285" spans="1:6" ht="12.75">
      <c r="A285" s="79">
        <v>14</v>
      </c>
      <c r="B285" s="81" t="s">
        <v>23</v>
      </c>
      <c r="C285" s="79">
        <v>2011</v>
      </c>
      <c r="D285" s="80" t="s">
        <v>277</v>
      </c>
      <c r="E285" s="318">
        <v>209</v>
      </c>
      <c r="F285" s="340">
        <v>209</v>
      </c>
    </row>
    <row r="286" spans="1:6" ht="12.75">
      <c r="A286" s="79">
        <v>15</v>
      </c>
      <c r="B286" s="81" t="s">
        <v>23</v>
      </c>
      <c r="C286" s="79">
        <v>2011</v>
      </c>
      <c r="D286" s="80" t="s">
        <v>277</v>
      </c>
      <c r="E286" s="318">
        <v>209</v>
      </c>
      <c r="F286" s="340">
        <v>209</v>
      </c>
    </row>
    <row r="287" spans="1:6" ht="12.75">
      <c r="A287" s="79">
        <v>16</v>
      </c>
      <c r="B287" s="81" t="s">
        <v>23</v>
      </c>
      <c r="C287" s="79">
        <v>2011</v>
      </c>
      <c r="D287" s="80" t="s">
        <v>277</v>
      </c>
      <c r="E287" s="318">
        <v>209</v>
      </c>
      <c r="F287" s="340">
        <v>209</v>
      </c>
    </row>
    <row r="288" spans="1:6" ht="12.75">
      <c r="A288" s="79">
        <v>17</v>
      </c>
      <c r="B288" s="81" t="s">
        <v>23</v>
      </c>
      <c r="C288" s="79">
        <v>2011</v>
      </c>
      <c r="D288" s="80" t="s">
        <v>277</v>
      </c>
      <c r="E288" s="318">
        <v>209</v>
      </c>
      <c r="F288" s="340">
        <v>209</v>
      </c>
    </row>
    <row r="289" spans="1:6" ht="12.75">
      <c r="A289" s="79">
        <v>18</v>
      </c>
      <c r="B289" s="81" t="s">
        <v>23</v>
      </c>
      <c r="C289" s="79">
        <v>2011</v>
      </c>
      <c r="D289" s="80" t="s">
        <v>277</v>
      </c>
      <c r="E289" s="318">
        <v>209</v>
      </c>
      <c r="F289" s="340">
        <v>209</v>
      </c>
    </row>
    <row r="290" spans="1:6" ht="12.75">
      <c r="A290" s="79">
        <v>19</v>
      </c>
      <c r="B290" s="81" t="s">
        <v>23</v>
      </c>
      <c r="C290" s="79">
        <v>2011</v>
      </c>
      <c r="D290" s="80" t="s">
        <v>277</v>
      </c>
      <c r="E290" s="318">
        <v>209</v>
      </c>
      <c r="F290" s="340">
        <v>209</v>
      </c>
    </row>
    <row r="291" spans="1:6" ht="12.75">
      <c r="A291" s="79">
        <v>20</v>
      </c>
      <c r="B291" s="81" t="s">
        <v>23</v>
      </c>
      <c r="C291" s="79">
        <v>2011</v>
      </c>
      <c r="D291" s="80" t="s">
        <v>277</v>
      </c>
      <c r="E291" s="318">
        <v>209</v>
      </c>
      <c r="F291" s="340">
        <v>209</v>
      </c>
    </row>
    <row r="292" spans="1:6" ht="12.75">
      <c r="A292" s="79">
        <v>21</v>
      </c>
      <c r="B292" s="81" t="s">
        <v>23</v>
      </c>
      <c r="C292" s="79">
        <v>2011</v>
      </c>
      <c r="D292" s="80" t="s">
        <v>277</v>
      </c>
      <c r="E292" s="318">
        <v>209</v>
      </c>
      <c r="F292" s="340">
        <v>209</v>
      </c>
    </row>
    <row r="293" spans="1:6" ht="12.75">
      <c r="A293" s="79">
        <v>22</v>
      </c>
      <c r="B293" s="81" t="s">
        <v>23</v>
      </c>
      <c r="C293" s="79">
        <v>2011</v>
      </c>
      <c r="D293" s="80" t="s">
        <v>277</v>
      </c>
      <c r="E293" s="318">
        <v>209</v>
      </c>
      <c r="F293" s="340">
        <v>209</v>
      </c>
    </row>
    <row r="294" spans="1:6" ht="12.75">
      <c r="A294" s="79">
        <v>23</v>
      </c>
      <c r="B294" s="81" t="s">
        <v>24</v>
      </c>
      <c r="C294" s="79">
        <v>2012</v>
      </c>
      <c r="D294" s="80" t="s">
        <v>277</v>
      </c>
      <c r="E294" s="318">
        <v>279</v>
      </c>
      <c r="F294" s="340">
        <v>279</v>
      </c>
    </row>
    <row r="295" spans="1:6" ht="12.75">
      <c r="A295" s="79">
        <v>24</v>
      </c>
      <c r="B295" s="81" t="s">
        <v>259</v>
      </c>
      <c r="C295" s="79">
        <v>2012</v>
      </c>
      <c r="D295" s="80" t="s">
        <v>277</v>
      </c>
      <c r="E295" s="318">
        <v>216</v>
      </c>
      <c r="F295" s="340">
        <v>216</v>
      </c>
    </row>
    <row r="296" spans="1:6" ht="12.75">
      <c r="A296" s="79">
        <v>25</v>
      </c>
      <c r="B296" s="81" t="s">
        <v>260</v>
      </c>
      <c r="C296" s="79">
        <v>2012</v>
      </c>
      <c r="D296" s="80" t="s">
        <v>277</v>
      </c>
      <c r="E296" s="318">
        <v>235</v>
      </c>
      <c r="F296" s="340">
        <v>235</v>
      </c>
    </row>
    <row r="297" spans="1:6" ht="12.75">
      <c r="A297" s="79">
        <v>26</v>
      </c>
      <c r="B297" s="81" t="s">
        <v>261</v>
      </c>
      <c r="C297" s="79">
        <v>2012</v>
      </c>
      <c r="D297" s="80" t="s">
        <v>277</v>
      </c>
      <c r="E297" s="318">
        <v>1189</v>
      </c>
      <c r="F297" s="340">
        <v>1189</v>
      </c>
    </row>
    <row r="298" spans="1:6" ht="12.75">
      <c r="A298" s="79">
        <v>27</v>
      </c>
      <c r="B298" s="81" t="s">
        <v>262</v>
      </c>
      <c r="C298" s="79">
        <v>2012</v>
      </c>
      <c r="D298" s="80" t="s">
        <v>277</v>
      </c>
      <c r="E298" s="318">
        <v>290</v>
      </c>
      <c r="F298" s="340">
        <v>290</v>
      </c>
    </row>
    <row r="299" spans="1:6" ht="12.75">
      <c r="A299" s="79">
        <v>28</v>
      </c>
      <c r="B299" s="81" t="s">
        <v>262</v>
      </c>
      <c r="C299" s="79">
        <v>2012</v>
      </c>
      <c r="D299" s="80" t="s">
        <v>277</v>
      </c>
      <c r="E299" s="318">
        <v>290</v>
      </c>
      <c r="F299" s="340">
        <v>290</v>
      </c>
    </row>
    <row r="300" spans="1:6" ht="12.75">
      <c r="A300" s="79">
        <v>29</v>
      </c>
      <c r="B300" s="81" t="s">
        <v>24</v>
      </c>
      <c r="C300" s="79">
        <v>2012</v>
      </c>
      <c r="D300" s="80" t="s">
        <v>277</v>
      </c>
      <c r="E300" s="318">
        <v>223</v>
      </c>
      <c r="F300" s="340">
        <v>223</v>
      </c>
    </row>
    <row r="301" spans="1:6" ht="12.75">
      <c r="A301" s="79">
        <v>30</v>
      </c>
      <c r="B301" s="81" t="s">
        <v>781</v>
      </c>
      <c r="C301" s="79">
        <v>2014</v>
      </c>
      <c r="D301" s="80" t="s">
        <v>658</v>
      </c>
      <c r="E301" s="318">
        <v>1390</v>
      </c>
      <c r="F301" s="203">
        <v>1390</v>
      </c>
    </row>
    <row r="302" spans="1:6" ht="12.75">
      <c r="A302" s="79">
        <v>31</v>
      </c>
      <c r="B302" s="81" t="s">
        <v>781</v>
      </c>
      <c r="C302" s="79">
        <v>2014</v>
      </c>
      <c r="D302" s="80" t="s">
        <v>658</v>
      </c>
      <c r="E302" s="318">
        <v>1390</v>
      </c>
      <c r="F302" s="203">
        <v>1390</v>
      </c>
    </row>
    <row r="303" spans="1:6" ht="23.25">
      <c r="A303" s="79">
        <v>32</v>
      </c>
      <c r="B303" s="81" t="s">
        <v>782</v>
      </c>
      <c r="C303" s="79">
        <v>2013</v>
      </c>
      <c r="D303" s="80" t="s">
        <v>277</v>
      </c>
      <c r="E303" s="318">
        <v>820</v>
      </c>
      <c r="F303" s="340">
        <f>E303*0.7</f>
        <v>574</v>
      </c>
    </row>
    <row r="304" spans="1:6" ht="23.25">
      <c r="A304" s="79">
        <v>33</v>
      </c>
      <c r="B304" s="81" t="s">
        <v>783</v>
      </c>
      <c r="C304" s="79">
        <v>2013</v>
      </c>
      <c r="D304" s="80" t="s">
        <v>277</v>
      </c>
      <c r="E304" s="318">
        <v>1024</v>
      </c>
      <c r="F304" s="340">
        <f>E304*0.7</f>
        <v>716.8</v>
      </c>
    </row>
    <row r="305" spans="1:6" ht="23.25">
      <c r="A305" s="79">
        <v>34</v>
      </c>
      <c r="B305" s="81" t="s">
        <v>784</v>
      </c>
      <c r="C305" s="79">
        <v>2013</v>
      </c>
      <c r="D305" s="80" t="s">
        <v>277</v>
      </c>
      <c r="E305" s="318">
        <v>3499</v>
      </c>
      <c r="F305" s="340">
        <f>E305*0.7</f>
        <v>2449.2999999999997</v>
      </c>
    </row>
    <row r="306" spans="1:6" ht="12.75">
      <c r="A306" s="79">
        <v>35</v>
      </c>
      <c r="B306" s="81" t="s">
        <v>785</v>
      </c>
      <c r="C306" s="79">
        <v>2013</v>
      </c>
      <c r="D306" s="80" t="s">
        <v>277</v>
      </c>
      <c r="E306" s="318">
        <v>1257</v>
      </c>
      <c r="F306" s="340">
        <f>E306*0.7</f>
        <v>879.9</v>
      </c>
    </row>
    <row r="307" spans="1:6" ht="12.75">
      <c r="A307" s="79">
        <v>36</v>
      </c>
      <c r="B307" s="81" t="s">
        <v>786</v>
      </c>
      <c r="C307" s="79">
        <v>2014</v>
      </c>
      <c r="D307" s="80" t="s">
        <v>658</v>
      </c>
      <c r="E307" s="318">
        <v>1320</v>
      </c>
      <c r="F307" s="203">
        <v>1320</v>
      </c>
    </row>
    <row r="308" spans="1:6" ht="12.75">
      <c r="A308" s="79">
        <v>37</v>
      </c>
      <c r="B308" s="81" t="s">
        <v>786</v>
      </c>
      <c r="C308" s="79">
        <v>2014</v>
      </c>
      <c r="D308" s="80" t="s">
        <v>658</v>
      </c>
      <c r="E308" s="318">
        <v>1320</v>
      </c>
      <c r="F308" s="203">
        <v>1320</v>
      </c>
    </row>
    <row r="309" spans="1:6" ht="12.75">
      <c r="A309" s="79">
        <v>38</v>
      </c>
      <c r="B309" s="81" t="s">
        <v>786</v>
      </c>
      <c r="C309" s="79">
        <v>2014</v>
      </c>
      <c r="D309" s="80" t="s">
        <v>658</v>
      </c>
      <c r="E309" s="318">
        <v>1320</v>
      </c>
      <c r="F309" s="203">
        <v>1320</v>
      </c>
    </row>
    <row r="310" spans="1:6" ht="12.75">
      <c r="A310" s="79">
        <v>39</v>
      </c>
      <c r="B310" s="81" t="s">
        <v>786</v>
      </c>
      <c r="C310" s="79">
        <v>2014</v>
      </c>
      <c r="D310" s="80" t="s">
        <v>658</v>
      </c>
      <c r="E310" s="318">
        <v>1320</v>
      </c>
      <c r="F310" s="203">
        <v>1320</v>
      </c>
    </row>
    <row r="311" spans="1:6" ht="12.75">
      <c r="A311" s="79">
        <v>40</v>
      </c>
      <c r="B311" s="81" t="s">
        <v>786</v>
      </c>
      <c r="C311" s="79">
        <v>2014</v>
      </c>
      <c r="D311" s="80" t="s">
        <v>658</v>
      </c>
      <c r="E311" s="318">
        <v>1320</v>
      </c>
      <c r="F311" s="203">
        <v>1320</v>
      </c>
    </row>
    <row r="312" spans="1:6" ht="12.75">
      <c r="A312" s="79">
        <v>41</v>
      </c>
      <c r="B312" s="81" t="s">
        <v>786</v>
      </c>
      <c r="C312" s="79">
        <v>2014</v>
      </c>
      <c r="D312" s="80" t="s">
        <v>658</v>
      </c>
      <c r="E312" s="318">
        <v>1320</v>
      </c>
      <c r="F312" s="203">
        <v>1320</v>
      </c>
    </row>
    <row r="313" spans="1:6" ht="23.25">
      <c r="A313" s="79">
        <v>43</v>
      </c>
      <c r="B313" s="81" t="s">
        <v>787</v>
      </c>
      <c r="C313" s="79">
        <v>2015</v>
      </c>
      <c r="D313" s="80" t="s">
        <v>658</v>
      </c>
      <c r="E313" s="318">
        <v>3132</v>
      </c>
      <c r="F313" s="203">
        <v>3132</v>
      </c>
    </row>
    <row r="314" spans="1:6" ht="23.25">
      <c r="A314" s="79">
        <v>44</v>
      </c>
      <c r="B314" s="81" t="s">
        <v>913</v>
      </c>
      <c r="C314" s="79">
        <v>2015</v>
      </c>
      <c r="D314" s="80" t="s">
        <v>658</v>
      </c>
      <c r="E314" s="318">
        <v>36699</v>
      </c>
      <c r="F314" s="203">
        <v>36699</v>
      </c>
    </row>
    <row r="315" spans="1:6" ht="23.25">
      <c r="A315" s="79">
        <v>45</v>
      </c>
      <c r="B315" s="81" t="s">
        <v>914</v>
      </c>
      <c r="C315" s="79">
        <v>2015</v>
      </c>
      <c r="D315" s="80" t="s">
        <v>658</v>
      </c>
      <c r="E315" s="318">
        <v>1190</v>
      </c>
      <c r="F315" s="203">
        <v>1190</v>
      </c>
    </row>
    <row r="316" spans="1:6" ht="13.5" thickBot="1">
      <c r="A316" s="463"/>
      <c r="B316" s="464" t="s">
        <v>296</v>
      </c>
      <c r="C316" s="465"/>
      <c r="D316" s="466"/>
      <c r="E316" s="117">
        <f>SUM(E272:E315)</f>
        <v>81153</v>
      </c>
      <c r="F316" s="340">
        <f>SUM(F272:F315)</f>
        <v>79173</v>
      </c>
    </row>
    <row r="317" spans="1:6" ht="13.5" thickBot="1">
      <c r="A317" s="470" t="s">
        <v>788</v>
      </c>
      <c r="B317" s="471"/>
      <c r="C317" s="472"/>
      <c r="D317" s="473"/>
      <c r="E317" s="320"/>
      <c r="F317" s="341"/>
    </row>
    <row r="318" spans="1:6" ht="34.5" customHeight="1" thickBot="1">
      <c r="A318" s="467" t="s">
        <v>291</v>
      </c>
      <c r="B318" s="468" t="s">
        <v>293</v>
      </c>
      <c r="C318" s="468" t="s">
        <v>294</v>
      </c>
      <c r="D318" s="469" t="s">
        <v>789</v>
      </c>
      <c r="E318" s="200" t="s">
        <v>280</v>
      </c>
      <c r="F318" s="200" t="s">
        <v>955</v>
      </c>
    </row>
    <row r="319" spans="1:6" ht="22.5" customHeight="1">
      <c r="A319" s="246">
        <v>1</v>
      </c>
      <c r="B319" s="217" t="s">
        <v>25</v>
      </c>
      <c r="C319" s="247">
        <v>2011</v>
      </c>
      <c r="D319" s="80" t="s">
        <v>277</v>
      </c>
      <c r="E319" s="319">
        <v>1499</v>
      </c>
      <c r="F319" s="353">
        <v>1499</v>
      </c>
    </row>
    <row r="320" spans="1:6" ht="12.75">
      <c r="A320" s="79">
        <v>2</v>
      </c>
      <c r="B320" s="81" t="s">
        <v>26</v>
      </c>
      <c r="C320" s="79">
        <v>2012</v>
      </c>
      <c r="D320" s="80" t="s">
        <v>277</v>
      </c>
      <c r="E320" s="318">
        <v>1609</v>
      </c>
      <c r="F320" s="340">
        <v>1609</v>
      </c>
    </row>
    <row r="321" spans="1:6" ht="12.75">
      <c r="A321" s="79">
        <v>3</v>
      </c>
      <c r="B321" s="81" t="s">
        <v>263</v>
      </c>
      <c r="C321" s="79">
        <v>2012</v>
      </c>
      <c r="D321" s="80" t="s">
        <v>277</v>
      </c>
      <c r="E321" s="318">
        <v>1609</v>
      </c>
      <c r="F321" s="340">
        <v>1609</v>
      </c>
    </row>
    <row r="322" spans="1:6" ht="12.75">
      <c r="A322" s="79">
        <v>4</v>
      </c>
      <c r="B322" s="81" t="s">
        <v>264</v>
      </c>
      <c r="C322" s="79">
        <v>2012</v>
      </c>
      <c r="D322" s="80" t="s">
        <v>277</v>
      </c>
      <c r="E322" s="318">
        <v>1119</v>
      </c>
      <c r="F322" s="340">
        <v>1119</v>
      </c>
    </row>
    <row r="323" spans="1:6" ht="12.75">
      <c r="A323" s="79">
        <v>5</v>
      </c>
      <c r="B323" s="81" t="s">
        <v>264</v>
      </c>
      <c r="C323" s="79">
        <v>2012</v>
      </c>
      <c r="D323" s="80" t="s">
        <v>277</v>
      </c>
      <c r="E323" s="318">
        <v>1119</v>
      </c>
      <c r="F323" s="340">
        <v>1119</v>
      </c>
    </row>
    <row r="324" spans="1:6" ht="12.75">
      <c r="A324" s="79">
        <v>6</v>
      </c>
      <c r="B324" s="81" t="s">
        <v>265</v>
      </c>
      <c r="C324" s="79">
        <v>2012</v>
      </c>
      <c r="D324" s="80" t="s">
        <v>277</v>
      </c>
      <c r="E324" s="318">
        <v>1399</v>
      </c>
      <c r="F324" s="340">
        <v>1399</v>
      </c>
    </row>
    <row r="325" spans="1:6" ht="12.75">
      <c r="A325" s="79">
        <v>7</v>
      </c>
      <c r="B325" s="81" t="s">
        <v>790</v>
      </c>
      <c r="C325" s="79">
        <v>2014</v>
      </c>
      <c r="D325" s="80" t="s">
        <v>658</v>
      </c>
      <c r="E325" s="318">
        <v>3000</v>
      </c>
      <c r="F325" s="203">
        <v>3000</v>
      </c>
    </row>
    <row r="326" spans="1:6" ht="12.75">
      <c r="A326" s="79">
        <v>8</v>
      </c>
      <c r="B326" s="81" t="s">
        <v>791</v>
      </c>
      <c r="C326" s="79">
        <v>2014</v>
      </c>
      <c r="D326" s="80" t="s">
        <v>658</v>
      </c>
      <c r="E326" s="318">
        <v>934.8</v>
      </c>
      <c r="F326" s="203">
        <v>934.8</v>
      </c>
    </row>
    <row r="327" spans="1:6" ht="23.25">
      <c r="A327" s="79">
        <v>9</v>
      </c>
      <c r="B327" s="81" t="s">
        <v>792</v>
      </c>
      <c r="C327" s="79">
        <v>2015</v>
      </c>
      <c r="D327" s="80" t="s">
        <v>658</v>
      </c>
      <c r="E327" s="318">
        <v>299</v>
      </c>
      <c r="F327" s="203">
        <v>299</v>
      </c>
    </row>
    <row r="328" spans="1:6" ht="12.75">
      <c r="A328" s="79">
        <v>10</v>
      </c>
      <c r="B328" s="81" t="s">
        <v>793</v>
      </c>
      <c r="C328" s="79">
        <v>2015</v>
      </c>
      <c r="D328" s="80" t="s">
        <v>658</v>
      </c>
      <c r="E328" s="318">
        <v>299</v>
      </c>
      <c r="F328" s="203">
        <v>299</v>
      </c>
    </row>
    <row r="329" spans="1:6" ht="12.75">
      <c r="A329" s="79">
        <v>11</v>
      </c>
      <c r="B329" s="81" t="s">
        <v>793</v>
      </c>
      <c r="C329" s="79">
        <v>2015</v>
      </c>
      <c r="D329" s="80" t="s">
        <v>658</v>
      </c>
      <c r="E329" s="318">
        <v>299</v>
      </c>
      <c r="F329" s="203">
        <v>299</v>
      </c>
    </row>
    <row r="330" spans="1:6" ht="12.75">
      <c r="A330" s="79">
        <v>12</v>
      </c>
      <c r="B330" s="81" t="s">
        <v>793</v>
      </c>
      <c r="C330" s="79">
        <v>2015</v>
      </c>
      <c r="D330" s="80" t="s">
        <v>658</v>
      </c>
      <c r="E330" s="318">
        <v>299</v>
      </c>
      <c r="F330" s="203">
        <v>299</v>
      </c>
    </row>
    <row r="331" spans="1:6" ht="12.75">
      <c r="A331" s="79">
        <v>13</v>
      </c>
      <c r="B331" s="81" t="s">
        <v>915</v>
      </c>
      <c r="C331" s="79">
        <v>2015</v>
      </c>
      <c r="D331" s="80" t="s">
        <v>658</v>
      </c>
      <c r="E331" s="318">
        <v>1862</v>
      </c>
      <c r="F331" s="203">
        <v>1862</v>
      </c>
    </row>
    <row r="332" spans="1:6" ht="12.75">
      <c r="A332" s="79">
        <v>14</v>
      </c>
      <c r="B332" s="81" t="s">
        <v>916</v>
      </c>
      <c r="C332" s="79">
        <v>2015</v>
      </c>
      <c r="D332" s="80" t="s">
        <v>658</v>
      </c>
      <c r="E332" s="318">
        <v>1500</v>
      </c>
      <c r="F332" s="203">
        <v>1500</v>
      </c>
    </row>
    <row r="333" spans="1:6" ht="12.75">
      <c r="A333" s="79">
        <v>15</v>
      </c>
      <c r="B333" s="81" t="s">
        <v>917</v>
      </c>
      <c r="C333" s="79">
        <v>2016</v>
      </c>
      <c r="D333" s="80" t="s">
        <v>658</v>
      </c>
      <c r="E333" s="318">
        <v>1099</v>
      </c>
      <c r="F333" s="203">
        <v>1099</v>
      </c>
    </row>
    <row r="334" spans="1:6" ht="12.75">
      <c r="A334" s="79"/>
      <c r="B334" s="213" t="s">
        <v>296</v>
      </c>
      <c r="C334" s="79"/>
      <c r="D334" s="80"/>
      <c r="E334" s="117">
        <f>SUM(E319:E333)</f>
        <v>17945.8</v>
      </c>
      <c r="F334" s="340">
        <f>SUM(F319:F333)</f>
        <v>17945.8</v>
      </c>
    </row>
    <row r="335" ht="13.5" thickBot="1"/>
    <row r="336" spans="1:6" s="72" customFormat="1" ht="15.75" thickBot="1">
      <c r="A336" s="5" t="s">
        <v>832</v>
      </c>
      <c r="B336" s="431"/>
      <c r="C336" s="248"/>
      <c r="D336" s="249"/>
      <c r="E336" s="321"/>
      <c r="F336" s="447"/>
    </row>
    <row r="337" spans="1:6" s="56" customFormat="1" ht="12.75">
      <c r="A337" s="542" t="s">
        <v>709</v>
      </c>
      <c r="B337" s="543"/>
      <c r="C337" s="543"/>
      <c r="D337" s="543"/>
      <c r="E337" s="544"/>
      <c r="F337" s="437"/>
    </row>
    <row r="338" spans="1:6" s="56" customFormat="1" ht="56.25" customHeight="1" thickBot="1">
      <c r="A338" s="245" t="s">
        <v>291</v>
      </c>
      <c r="B338" s="250" t="s">
        <v>293</v>
      </c>
      <c r="C338" s="250" t="s">
        <v>294</v>
      </c>
      <c r="D338" s="251" t="s">
        <v>215</v>
      </c>
      <c r="E338" s="322" t="s">
        <v>280</v>
      </c>
      <c r="F338" s="322" t="s">
        <v>955</v>
      </c>
    </row>
    <row r="339" spans="1:6" s="56" customFormat="1" ht="17.25" customHeight="1">
      <c r="A339" s="252">
        <v>1</v>
      </c>
      <c r="B339" s="253" t="s">
        <v>695</v>
      </c>
      <c r="C339" s="254">
        <v>2013</v>
      </c>
      <c r="D339" s="255" t="s">
        <v>918</v>
      </c>
      <c r="E339" s="323">
        <v>840</v>
      </c>
      <c r="F339" s="216">
        <v>840</v>
      </c>
    </row>
    <row r="340" spans="1:6" s="56" customFormat="1" ht="12.75">
      <c r="A340" s="256">
        <v>2</v>
      </c>
      <c r="B340" s="257" t="s">
        <v>695</v>
      </c>
      <c r="C340" s="4">
        <v>2013</v>
      </c>
      <c r="D340" s="258" t="s">
        <v>918</v>
      </c>
      <c r="E340" s="324">
        <v>840</v>
      </c>
      <c r="F340" s="354">
        <v>840</v>
      </c>
    </row>
    <row r="341" spans="1:6" s="56" customFormat="1" ht="12.75">
      <c r="A341" s="256">
        <v>3</v>
      </c>
      <c r="B341" s="259" t="s">
        <v>794</v>
      </c>
      <c r="C341" s="198">
        <v>2014</v>
      </c>
      <c r="D341" s="260" t="s">
        <v>278</v>
      </c>
      <c r="E341" s="325">
        <v>1150</v>
      </c>
      <c r="F341" s="325">
        <v>1150</v>
      </c>
    </row>
    <row r="342" spans="1:6" s="56" customFormat="1" ht="12.75">
      <c r="A342" s="256">
        <v>4</v>
      </c>
      <c r="B342" s="259" t="s">
        <v>919</v>
      </c>
      <c r="C342" s="198">
        <v>2015</v>
      </c>
      <c r="D342" s="260" t="s">
        <v>278</v>
      </c>
      <c r="E342" s="325">
        <v>1099.99</v>
      </c>
      <c r="F342" s="325">
        <v>1099.99</v>
      </c>
    </row>
    <row r="343" spans="1:6" s="56" customFormat="1" ht="12.75">
      <c r="A343" s="256">
        <v>5</v>
      </c>
      <c r="B343" s="261" t="s">
        <v>795</v>
      </c>
      <c r="C343" s="262">
        <v>2014</v>
      </c>
      <c r="D343" s="3" t="s">
        <v>278</v>
      </c>
      <c r="E343" s="324">
        <v>1600</v>
      </c>
      <c r="F343" s="324">
        <v>1600</v>
      </c>
    </row>
    <row r="344" spans="1:6" s="56" customFormat="1" ht="13.5" thickBot="1">
      <c r="A344" s="263">
        <v>6</v>
      </c>
      <c r="B344" s="264" t="s">
        <v>920</v>
      </c>
      <c r="C344" s="265">
        <v>2015</v>
      </c>
      <c r="D344" s="204" t="s">
        <v>278</v>
      </c>
      <c r="E344" s="326">
        <v>1799.99</v>
      </c>
      <c r="F344" s="326">
        <v>1799.99</v>
      </c>
    </row>
    <row r="345" spans="1:6" s="56" customFormat="1" ht="13.5" thickBot="1">
      <c r="A345" s="266"/>
      <c r="B345" s="267" t="s">
        <v>292</v>
      </c>
      <c r="C345" s="268"/>
      <c r="D345" s="269"/>
      <c r="E345" s="327">
        <f>SUM(E339:E344)</f>
        <v>7329.98</v>
      </c>
      <c r="F345" s="346">
        <f>SUM(F339:F344)</f>
        <v>7329.98</v>
      </c>
    </row>
    <row r="346" spans="1:6" s="56" customFormat="1" ht="12.75">
      <c r="A346" s="566" t="s">
        <v>769</v>
      </c>
      <c r="B346" s="566"/>
      <c r="C346" s="566"/>
      <c r="D346" s="566"/>
      <c r="E346" s="566"/>
      <c r="F346" s="437"/>
    </row>
    <row r="347" spans="1:6" s="56" customFormat="1" ht="57" customHeight="1">
      <c r="A347" s="270" t="s">
        <v>291</v>
      </c>
      <c r="B347" s="271" t="s">
        <v>295</v>
      </c>
      <c r="C347" s="271" t="s">
        <v>294</v>
      </c>
      <c r="D347" s="272" t="s">
        <v>215</v>
      </c>
      <c r="E347" s="328" t="s">
        <v>280</v>
      </c>
      <c r="F347" s="328" t="s">
        <v>955</v>
      </c>
    </row>
    <row r="348" spans="1:6" s="56" customFormat="1" ht="12.75">
      <c r="A348" s="3">
        <v>1</v>
      </c>
      <c r="B348" s="261" t="s">
        <v>696</v>
      </c>
      <c r="C348" s="262">
        <v>2013</v>
      </c>
      <c r="D348" s="3" t="s">
        <v>918</v>
      </c>
      <c r="E348" s="203">
        <v>1300</v>
      </c>
      <c r="F348" s="340">
        <v>1300</v>
      </c>
    </row>
    <row r="349" spans="1:6" s="56" customFormat="1" ht="12.75">
      <c r="A349" s="3">
        <v>2</v>
      </c>
      <c r="B349" s="261" t="s">
        <v>696</v>
      </c>
      <c r="C349" s="262">
        <v>2013</v>
      </c>
      <c r="D349" s="3" t="s">
        <v>918</v>
      </c>
      <c r="E349" s="203">
        <v>1300</v>
      </c>
      <c r="F349" s="340">
        <v>1300</v>
      </c>
    </row>
    <row r="350" spans="1:6" s="56" customFormat="1" ht="13.5" thickBot="1">
      <c r="A350" s="3">
        <v>3</v>
      </c>
      <c r="B350" s="261" t="s">
        <v>921</v>
      </c>
      <c r="C350" s="262">
        <v>2015</v>
      </c>
      <c r="D350" s="3" t="s">
        <v>278</v>
      </c>
      <c r="E350" s="203">
        <v>1517.98</v>
      </c>
      <c r="F350" s="203">
        <v>1517.98</v>
      </c>
    </row>
    <row r="351" spans="1:6" s="56" customFormat="1" ht="13.5" thickBot="1">
      <c r="A351" s="273"/>
      <c r="B351" s="274" t="s">
        <v>292</v>
      </c>
      <c r="C351" s="275"/>
      <c r="D351" s="276"/>
      <c r="E351" s="329">
        <f>SUM(E348:E350)</f>
        <v>4117.98</v>
      </c>
      <c r="F351" s="347">
        <f>SUM(F348:F350)</f>
        <v>4117.98</v>
      </c>
    </row>
    <row r="352" spans="1:7" s="97" customFormat="1" ht="14.25" thickBot="1">
      <c r="A352" s="77"/>
      <c r="B352" s="421"/>
      <c r="C352" s="77"/>
      <c r="D352" s="78"/>
      <c r="E352" s="301"/>
      <c r="F352" s="438"/>
      <c r="G352" s="1"/>
    </row>
    <row r="353" spans="1:6" s="72" customFormat="1" ht="15.75" thickBot="1">
      <c r="A353" s="5" t="s">
        <v>833</v>
      </c>
      <c r="B353" s="431"/>
      <c r="C353" s="248"/>
      <c r="D353" s="249"/>
      <c r="E353" s="321"/>
      <c r="F353" s="447"/>
    </row>
    <row r="354" spans="1:6" ht="12.75">
      <c r="A354" s="542" t="s">
        <v>709</v>
      </c>
      <c r="B354" s="543"/>
      <c r="C354" s="543"/>
      <c r="D354" s="543"/>
      <c r="E354" s="544"/>
      <c r="F354" s="437"/>
    </row>
    <row r="355" spans="1:6" ht="56.25" customHeight="1" thickBot="1">
      <c r="A355" s="245" t="s">
        <v>291</v>
      </c>
      <c r="B355" s="74" t="s">
        <v>293</v>
      </c>
      <c r="C355" s="74" t="s">
        <v>294</v>
      </c>
      <c r="D355" s="75" t="s">
        <v>215</v>
      </c>
      <c r="E355" s="200" t="s">
        <v>280</v>
      </c>
      <c r="F355" s="200" t="s">
        <v>955</v>
      </c>
    </row>
    <row r="356" spans="1:6" ht="17.25" customHeight="1">
      <c r="A356" s="3">
        <v>1</v>
      </c>
      <c r="B356" s="257" t="s">
        <v>302</v>
      </c>
      <c r="C356" s="4">
        <v>2013</v>
      </c>
      <c r="D356" s="258" t="s">
        <v>277</v>
      </c>
      <c r="E356" s="324">
        <v>450</v>
      </c>
      <c r="F356" s="354">
        <f>E356*0.7</f>
        <v>315</v>
      </c>
    </row>
    <row r="357" spans="1:6" ht="12.75">
      <c r="A357" s="3">
        <v>2</v>
      </c>
      <c r="B357" s="257" t="s">
        <v>302</v>
      </c>
      <c r="C357" s="4">
        <v>2012</v>
      </c>
      <c r="D357" s="258" t="s">
        <v>277</v>
      </c>
      <c r="E357" s="324">
        <v>450</v>
      </c>
      <c r="F357" s="354">
        <f>E357*0.5</f>
        <v>225</v>
      </c>
    </row>
    <row r="358" spans="1:6" ht="12.75">
      <c r="A358" s="3">
        <v>3</v>
      </c>
      <c r="B358" s="257" t="s">
        <v>3</v>
      </c>
      <c r="C358" s="4">
        <v>2011</v>
      </c>
      <c r="D358" s="258" t="s">
        <v>277</v>
      </c>
      <c r="E358" s="324">
        <v>1107</v>
      </c>
      <c r="F358" s="354">
        <f>E358*0.5</f>
        <v>553.5</v>
      </c>
    </row>
    <row r="359" spans="1:6" ht="12.75">
      <c r="A359" s="3">
        <v>4</v>
      </c>
      <c r="B359" s="257" t="s">
        <v>4</v>
      </c>
      <c r="C359" s="4">
        <v>2011</v>
      </c>
      <c r="D359" s="258" t="s">
        <v>277</v>
      </c>
      <c r="E359" s="324">
        <v>812.4</v>
      </c>
      <c r="F359" s="354">
        <f>E359*0.5</f>
        <v>406.2</v>
      </c>
    </row>
    <row r="360" spans="1:6" ht="12.75">
      <c r="A360" s="3">
        <v>5</v>
      </c>
      <c r="B360" s="277" t="s">
        <v>800</v>
      </c>
      <c r="C360" s="278">
        <v>2013</v>
      </c>
      <c r="D360" s="258" t="s">
        <v>277</v>
      </c>
      <c r="E360" s="330">
        <v>2357.3</v>
      </c>
      <c r="F360" s="354">
        <f>E360*0.7</f>
        <v>1650.1100000000001</v>
      </c>
    </row>
    <row r="361" spans="1:6" ht="12.75">
      <c r="A361" s="3">
        <v>6</v>
      </c>
      <c r="B361" s="277" t="s">
        <v>924</v>
      </c>
      <c r="C361" s="278">
        <v>2015</v>
      </c>
      <c r="D361" s="3" t="s">
        <v>278</v>
      </c>
      <c r="E361" s="330">
        <v>799</v>
      </c>
      <c r="F361" s="330">
        <v>799</v>
      </c>
    </row>
    <row r="362" spans="1:6" ht="12.75">
      <c r="A362" s="3">
        <v>7</v>
      </c>
      <c r="B362" s="277" t="s">
        <v>925</v>
      </c>
      <c r="C362" s="278">
        <v>2015</v>
      </c>
      <c r="D362" s="3" t="s">
        <v>278</v>
      </c>
      <c r="E362" s="330">
        <v>919</v>
      </c>
      <c r="F362" s="330">
        <v>919</v>
      </c>
    </row>
    <row r="363" spans="1:6" ht="12.75">
      <c r="A363" s="3">
        <v>8</v>
      </c>
      <c r="B363" s="277" t="s">
        <v>926</v>
      </c>
      <c r="C363" s="278">
        <v>2015</v>
      </c>
      <c r="D363" s="3" t="s">
        <v>278</v>
      </c>
      <c r="E363" s="330">
        <v>1999</v>
      </c>
      <c r="F363" s="330">
        <v>1999</v>
      </c>
    </row>
    <row r="364" spans="1:6" ht="12.75">
      <c r="A364" s="3">
        <v>9</v>
      </c>
      <c r="B364" s="277" t="s">
        <v>927</v>
      </c>
      <c r="C364" s="278">
        <v>2015</v>
      </c>
      <c r="D364" s="3" t="s">
        <v>278</v>
      </c>
      <c r="E364" s="330">
        <v>2499</v>
      </c>
      <c r="F364" s="330">
        <v>2499</v>
      </c>
    </row>
    <row r="365" spans="1:6" ht="12.75">
      <c r="A365" s="3">
        <v>10</v>
      </c>
      <c r="B365" s="277" t="s">
        <v>928</v>
      </c>
      <c r="C365" s="278">
        <v>2015</v>
      </c>
      <c r="D365" s="3" t="s">
        <v>278</v>
      </c>
      <c r="E365" s="330">
        <v>3493.2</v>
      </c>
      <c r="F365" s="330">
        <v>3493.2</v>
      </c>
    </row>
    <row r="366" spans="1:6" ht="14.25" customHeight="1">
      <c r="A366" s="3">
        <v>11</v>
      </c>
      <c r="B366" s="257" t="s">
        <v>369</v>
      </c>
      <c r="C366" s="4">
        <v>2011</v>
      </c>
      <c r="D366" s="258" t="s">
        <v>277</v>
      </c>
      <c r="E366" s="324">
        <v>1500</v>
      </c>
      <c r="F366" s="354">
        <f>E366*0.5</f>
        <v>750</v>
      </c>
    </row>
    <row r="367" spans="1:6" ht="13.5" thickBot="1">
      <c r="A367" s="258"/>
      <c r="B367" s="279" t="s">
        <v>292</v>
      </c>
      <c r="C367" s="280"/>
      <c r="D367" s="281"/>
      <c r="E367" s="200">
        <f>SUM(E356:E366)</f>
        <v>16385.9</v>
      </c>
      <c r="F367" s="339">
        <f>SUM(F356:F366)</f>
        <v>13609.010000000002</v>
      </c>
    </row>
    <row r="368" spans="1:6" ht="12.75">
      <c r="A368" s="558" t="s">
        <v>769</v>
      </c>
      <c r="B368" s="566"/>
      <c r="C368" s="566"/>
      <c r="D368" s="566"/>
      <c r="E368" s="566"/>
      <c r="F368" s="437"/>
    </row>
    <row r="369" spans="1:6" ht="57" customHeight="1" thickBot="1">
      <c r="A369" s="270" t="s">
        <v>291</v>
      </c>
      <c r="B369" s="282" t="s">
        <v>295</v>
      </c>
      <c r="C369" s="282" t="s">
        <v>294</v>
      </c>
      <c r="D369" s="272" t="s">
        <v>215</v>
      </c>
      <c r="E369" s="331" t="s">
        <v>280</v>
      </c>
      <c r="F369" s="348" t="s">
        <v>956</v>
      </c>
    </row>
    <row r="370" spans="1:6" ht="12.75">
      <c r="A370" s="3">
        <v>1</v>
      </c>
      <c r="B370" s="283" t="s">
        <v>370</v>
      </c>
      <c r="C370" s="284">
        <v>2011</v>
      </c>
      <c r="D370" s="3" t="s">
        <v>277</v>
      </c>
      <c r="E370" s="332">
        <v>1025.8</v>
      </c>
      <c r="F370" s="355">
        <v>1025.8</v>
      </c>
    </row>
    <row r="371" spans="1:6" ht="12.75">
      <c r="A371" s="3">
        <v>2</v>
      </c>
      <c r="B371" s="283" t="s">
        <v>371</v>
      </c>
      <c r="C371" s="284">
        <v>2011</v>
      </c>
      <c r="D371" s="3" t="s">
        <v>277</v>
      </c>
      <c r="E371" s="332">
        <v>1050</v>
      </c>
      <c r="F371" s="355">
        <v>1050</v>
      </c>
    </row>
    <row r="372" spans="1:6" ht="12.75">
      <c r="A372" s="3">
        <v>3</v>
      </c>
      <c r="B372" s="277" t="s">
        <v>5</v>
      </c>
      <c r="C372" s="278">
        <v>2011</v>
      </c>
      <c r="D372" s="3" t="s">
        <v>277</v>
      </c>
      <c r="E372" s="330">
        <v>1109.4</v>
      </c>
      <c r="F372" s="356">
        <v>1109.4</v>
      </c>
    </row>
    <row r="373" spans="1:6" ht="12.75">
      <c r="A373" s="3">
        <v>4</v>
      </c>
      <c r="B373" s="277" t="s">
        <v>5</v>
      </c>
      <c r="C373" s="278">
        <v>2011</v>
      </c>
      <c r="D373" s="3" t="s">
        <v>277</v>
      </c>
      <c r="E373" s="330">
        <v>1109.4</v>
      </c>
      <c r="F373" s="356">
        <v>1109.4</v>
      </c>
    </row>
    <row r="374" spans="1:6" ht="12.75">
      <c r="A374" s="3">
        <v>5</v>
      </c>
      <c r="B374" s="277" t="s">
        <v>697</v>
      </c>
      <c r="C374" s="278">
        <v>2013</v>
      </c>
      <c r="D374" s="3" t="s">
        <v>278</v>
      </c>
      <c r="E374" s="330">
        <v>1827</v>
      </c>
      <c r="F374" s="330">
        <v>1827</v>
      </c>
    </row>
    <row r="375" spans="1:6" ht="12.75">
      <c r="A375" s="3">
        <v>6</v>
      </c>
      <c r="B375" s="277" t="s">
        <v>929</v>
      </c>
      <c r="C375" s="278">
        <v>2015</v>
      </c>
      <c r="D375" s="3" t="s">
        <v>278</v>
      </c>
      <c r="E375" s="330">
        <v>1899</v>
      </c>
      <c r="F375" s="330">
        <v>1899</v>
      </c>
    </row>
    <row r="376" spans="1:6" ht="12.75">
      <c r="A376" s="3">
        <v>7</v>
      </c>
      <c r="B376" s="277" t="s">
        <v>930</v>
      </c>
      <c r="C376" s="278">
        <v>2015</v>
      </c>
      <c r="D376" s="3" t="s">
        <v>278</v>
      </c>
      <c r="E376" s="330">
        <v>2349</v>
      </c>
      <c r="F376" s="330">
        <v>2349</v>
      </c>
    </row>
    <row r="377" spans="1:6" ht="13.5" thickBot="1">
      <c r="A377" s="3">
        <v>8</v>
      </c>
      <c r="B377" s="285" t="s">
        <v>801</v>
      </c>
      <c r="C377" s="286">
        <v>2015</v>
      </c>
      <c r="D377" s="3" t="s">
        <v>278</v>
      </c>
      <c r="E377" s="333">
        <v>1099</v>
      </c>
      <c r="F377" s="333">
        <v>1099</v>
      </c>
    </row>
    <row r="378" spans="1:6" ht="13.5" thickBot="1">
      <c r="A378" s="287"/>
      <c r="B378" s="288" t="s">
        <v>292</v>
      </c>
      <c r="C378" s="289"/>
      <c r="D378" s="3"/>
      <c r="E378" s="334">
        <f>SUM(E370:E377)</f>
        <v>11468.6</v>
      </c>
      <c r="F378" s="349">
        <f>SUM(F370:F377)</f>
        <v>11468.6</v>
      </c>
    </row>
    <row r="380" ht="13.5" thickBot="1"/>
    <row r="381" spans="1:6" s="480" customFormat="1" ht="17.25" thickBot="1">
      <c r="A381" s="474" t="s">
        <v>834</v>
      </c>
      <c r="B381" s="475"/>
      <c r="C381" s="476"/>
      <c r="D381" s="477"/>
      <c r="E381" s="478"/>
      <c r="F381" s="479"/>
    </row>
    <row r="382" spans="1:6" s="1" customFormat="1" ht="24.75" customHeight="1">
      <c r="A382" s="558" t="s">
        <v>709</v>
      </c>
      <c r="B382" s="558"/>
      <c r="C382" s="558"/>
      <c r="D382" s="558"/>
      <c r="E382" s="558"/>
      <c r="F382" s="445"/>
    </row>
    <row r="383" spans="1:6" s="1" customFormat="1" ht="44.25" customHeight="1">
      <c r="A383" s="270" t="s">
        <v>291</v>
      </c>
      <c r="B383" s="271" t="s">
        <v>293</v>
      </c>
      <c r="C383" s="271" t="s">
        <v>294</v>
      </c>
      <c r="D383" s="272" t="s">
        <v>215</v>
      </c>
      <c r="E383" s="328" t="s">
        <v>280</v>
      </c>
      <c r="F383" s="328" t="s">
        <v>955</v>
      </c>
    </row>
    <row r="384" spans="1:6" ht="12.75">
      <c r="A384" s="79">
        <v>1</v>
      </c>
      <c r="B384" s="81" t="s">
        <v>360</v>
      </c>
      <c r="C384" s="79">
        <v>2013</v>
      </c>
      <c r="D384" s="80" t="s">
        <v>278</v>
      </c>
      <c r="E384" s="318">
        <v>1999</v>
      </c>
      <c r="F384" s="203">
        <f>E384*0.7</f>
        <v>1399.3</v>
      </c>
    </row>
    <row r="385" spans="1:6" ht="12.75">
      <c r="A385" s="79">
        <v>2</v>
      </c>
      <c r="B385" s="261" t="s">
        <v>931</v>
      </c>
      <c r="C385" s="79">
        <v>2013</v>
      </c>
      <c r="D385" s="80" t="s">
        <v>278</v>
      </c>
      <c r="E385" s="318">
        <v>2398.5</v>
      </c>
      <c r="F385" s="203">
        <f>E385*0.7</f>
        <v>1678.9499999999998</v>
      </c>
    </row>
    <row r="386" spans="1:6" ht="12.75">
      <c r="A386" s="79"/>
      <c r="B386" s="81"/>
      <c r="C386" s="79" t="s">
        <v>7</v>
      </c>
      <c r="D386" s="80"/>
      <c r="E386" s="117">
        <f>SUM(E384:E385)</f>
        <v>4397.5</v>
      </c>
      <c r="F386" s="300">
        <f>SUM(F384:F385)</f>
        <v>3078.25</v>
      </c>
    </row>
    <row r="387" spans="1:6" s="293" customFormat="1" ht="27" customHeight="1">
      <c r="A387" s="291" t="s">
        <v>932</v>
      </c>
      <c r="B387" s="432"/>
      <c r="C387" s="291"/>
      <c r="D387" s="292"/>
      <c r="E387" s="335"/>
      <c r="F387" s="340"/>
    </row>
    <row r="388" spans="1:6" s="295" customFormat="1" ht="48.75" customHeight="1">
      <c r="A388" s="294" t="s">
        <v>291</v>
      </c>
      <c r="B388" s="76" t="s">
        <v>374</v>
      </c>
      <c r="C388" s="294" t="s">
        <v>294</v>
      </c>
      <c r="D388" s="212" t="s">
        <v>215</v>
      </c>
      <c r="E388" s="117" t="s">
        <v>280</v>
      </c>
      <c r="F388" s="300" t="s">
        <v>955</v>
      </c>
    </row>
    <row r="389" spans="1:6" ht="12.75">
      <c r="A389" s="79">
        <v>1</v>
      </c>
      <c r="B389" s="261" t="s">
        <v>929</v>
      </c>
      <c r="C389" s="79">
        <v>2013</v>
      </c>
      <c r="D389" s="80" t="s">
        <v>278</v>
      </c>
      <c r="E389" s="318">
        <v>2499</v>
      </c>
      <c r="F389" s="203">
        <f>E389*0.7</f>
        <v>1749.3</v>
      </c>
    </row>
    <row r="390" spans="1:6" ht="12.75">
      <c r="A390" s="79">
        <v>2</v>
      </c>
      <c r="B390" s="81" t="s">
        <v>933</v>
      </c>
      <c r="C390" s="79">
        <v>2013</v>
      </c>
      <c r="D390" s="80" t="s">
        <v>278</v>
      </c>
      <c r="E390" s="318">
        <v>1449</v>
      </c>
      <c r="F390" s="203">
        <f>E390*0.7</f>
        <v>1014.3</v>
      </c>
    </row>
    <row r="391" spans="1:6" ht="12.75">
      <c r="A391" s="79"/>
      <c r="B391" s="81"/>
      <c r="C391" s="79" t="s">
        <v>7</v>
      </c>
      <c r="D391" s="80"/>
      <c r="E391" s="117">
        <f>SUM(E389:E390)</f>
        <v>3948</v>
      </c>
      <c r="F391" s="300">
        <f>SUM(F389:F390)</f>
        <v>2763.6</v>
      </c>
    </row>
    <row r="392" spans="1:6" ht="13.5" thickBot="1">
      <c r="A392" s="91"/>
      <c r="B392" s="433"/>
      <c r="C392" s="91"/>
      <c r="D392" s="92"/>
      <c r="E392" s="336"/>
      <c r="F392" s="448"/>
    </row>
    <row r="393" spans="1:6" s="9" customFormat="1" ht="18" thickBot="1">
      <c r="A393" s="5" t="s">
        <v>835</v>
      </c>
      <c r="B393" s="422"/>
      <c r="C393" s="296"/>
      <c r="D393" s="451"/>
      <c r="E393" s="303"/>
      <c r="F393" s="440"/>
    </row>
    <row r="394" spans="1:6" s="1" customFormat="1" ht="24.75" customHeight="1">
      <c r="A394" s="542" t="s">
        <v>709</v>
      </c>
      <c r="B394" s="543"/>
      <c r="C394" s="543"/>
      <c r="D394" s="543"/>
      <c r="E394" s="544"/>
      <c r="F394" s="445"/>
    </row>
    <row r="395" spans="1:6" s="1" customFormat="1" ht="58.5" customHeight="1" thickBot="1">
      <c r="A395" s="73" t="s">
        <v>291</v>
      </c>
      <c r="B395" s="74" t="s">
        <v>293</v>
      </c>
      <c r="C395" s="74" t="s">
        <v>294</v>
      </c>
      <c r="D395" s="75" t="s">
        <v>215</v>
      </c>
      <c r="E395" s="200" t="s">
        <v>280</v>
      </c>
      <c r="F395" s="200" t="s">
        <v>955</v>
      </c>
    </row>
    <row r="396" spans="1:6" s="1" customFormat="1" ht="15" customHeight="1">
      <c r="A396" s="93">
        <v>1</v>
      </c>
      <c r="B396" s="94" t="s">
        <v>228</v>
      </c>
      <c r="C396" s="94">
        <v>2011</v>
      </c>
      <c r="D396" s="93" t="s">
        <v>918</v>
      </c>
      <c r="E396" s="203">
        <v>1500</v>
      </c>
      <c r="F396" s="340">
        <v>1500</v>
      </c>
    </row>
    <row r="397" spans="1:6" s="1" customFormat="1" ht="15" customHeight="1">
      <c r="A397" s="3">
        <v>2</v>
      </c>
      <c r="B397" s="94" t="s">
        <v>229</v>
      </c>
      <c r="C397" s="94">
        <v>2011</v>
      </c>
      <c r="D397" s="93" t="s">
        <v>918</v>
      </c>
      <c r="E397" s="203">
        <v>450</v>
      </c>
      <c r="F397" s="340">
        <v>450</v>
      </c>
    </row>
    <row r="398" spans="1:6" s="1" customFormat="1" ht="15" customHeight="1">
      <c r="A398" s="93">
        <v>3</v>
      </c>
      <c r="B398" s="94" t="s">
        <v>230</v>
      </c>
      <c r="C398" s="94">
        <v>2011</v>
      </c>
      <c r="D398" s="93" t="s">
        <v>918</v>
      </c>
      <c r="E398" s="203">
        <v>590</v>
      </c>
      <c r="F398" s="340">
        <v>590</v>
      </c>
    </row>
    <row r="399" spans="1:6" s="1" customFormat="1" ht="15" customHeight="1">
      <c r="A399" s="93">
        <v>4</v>
      </c>
      <c r="B399" s="94" t="s">
        <v>233</v>
      </c>
      <c r="C399" s="94">
        <v>2012</v>
      </c>
      <c r="D399" s="93" t="s">
        <v>918</v>
      </c>
      <c r="E399" s="203">
        <v>1800</v>
      </c>
      <c r="F399" s="340">
        <v>1800</v>
      </c>
    </row>
    <row r="400" spans="1:6" s="1" customFormat="1" ht="15" customHeight="1">
      <c r="A400" s="3">
        <v>5</v>
      </c>
      <c r="B400" s="95" t="s">
        <v>231</v>
      </c>
      <c r="C400" s="95">
        <v>2013</v>
      </c>
      <c r="D400" s="93" t="s">
        <v>918</v>
      </c>
      <c r="E400" s="203">
        <v>1550</v>
      </c>
      <c r="F400" s="340">
        <v>1550</v>
      </c>
    </row>
    <row r="401" spans="1:6" s="1" customFormat="1" ht="15" customHeight="1">
      <c r="A401" s="93">
        <v>6</v>
      </c>
      <c r="B401" s="94" t="s">
        <v>232</v>
      </c>
      <c r="C401" s="94">
        <v>2013</v>
      </c>
      <c r="D401" s="93" t="s">
        <v>918</v>
      </c>
      <c r="E401" s="203">
        <v>1400</v>
      </c>
      <c r="F401" s="340">
        <v>1400</v>
      </c>
    </row>
    <row r="402" spans="1:6" s="1" customFormat="1" ht="15" customHeight="1">
      <c r="A402" s="3">
        <v>7</v>
      </c>
      <c r="B402" s="95" t="s">
        <v>360</v>
      </c>
      <c r="C402" s="95">
        <v>2014</v>
      </c>
      <c r="D402" s="93" t="s">
        <v>279</v>
      </c>
      <c r="E402" s="203">
        <v>1796.54</v>
      </c>
      <c r="F402" s="203">
        <v>1796.54</v>
      </c>
    </row>
    <row r="403" spans="1:6" s="1" customFormat="1" ht="15" customHeight="1">
      <c r="A403" s="3">
        <v>8</v>
      </c>
      <c r="B403" s="95" t="s">
        <v>360</v>
      </c>
      <c r="C403" s="95">
        <v>2014</v>
      </c>
      <c r="D403" s="93" t="s">
        <v>279</v>
      </c>
      <c r="E403" s="203">
        <v>1796.54</v>
      </c>
      <c r="F403" s="203">
        <v>1796.54</v>
      </c>
    </row>
    <row r="404" spans="1:6" s="1" customFormat="1" ht="15" customHeight="1">
      <c r="A404" s="3">
        <v>9</v>
      </c>
      <c r="B404" s="95" t="s">
        <v>360</v>
      </c>
      <c r="C404" s="95">
        <v>2014</v>
      </c>
      <c r="D404" s="93" t="s">
        <v>279</v>
      </c>
      <c r="E404" s="203">
        <v>1796.54</v>
      </c>
      <c r="F404" s="203">
        <v>1796.54</v>
      </c>
    </row>
    <row r="405" spans="1:6" s="1" customFormat="1" ht="15" customHeight="1">
      <c r="A405" s="3">
        <v>10</v>
      </c>
      <c r="B405" s="95" t="s">
        <v>360</v>
      </c>
      <c r="C405" s="95">
        <v>2014</v>
      </c>
      <c r="D405" s="93" t="s">
        <v>279</v>
      </c>
      <c r="E405" s="203">
        <v>1796.54</v>
      </c>
      <c r="F405" s="203">
        <v>1796.54</v>
      </c>
    </row>
    <row r="406" spans="1:6" s="1" customFormat="1" ht="15" customHeight="1">
      <c r="A406" s="3">
        <v>11</v>
      </c>
      <c r="B406" s="95" t="s">
        <v>360</v>
      </c>
      <c r="C406" s="95">
        <v>2014</v>
      </c>
      <c r="D406" s="93" t="s">
        <v>279</v>
      </c>
      <c r="E406" s="203">
        <v>1796.54</v>
      </c>
      <c r="F406" s="203">
        <v>1796.54</v>
      </c>
    </row>
    <row r="407" spans="1:6" s="1" customFormat="1" ht="15" customHeight="1">
      <c r="A407" s="3">
        <v>12</v>
      </c>
      <c r="B407" s="95" t="s">
        <v>360</v>
      </c>
      <c r="C407" s="95">
        <v>2014</v>
      </c>
      <c r="D407" s="93" t="s">
        <v>279</v>
      </c>
      <c r="E407" s="203">
        <v>1796.54</v>
      </c>
      <c r="F407" s="203">
        <v>1796.54</v>
      </c>
    </row>
    <row r="408" spans="1:6" s="1" customFormat="1" ht="15" customHeight="1">
      <c r="A408" s="3">
        <v>13</v>
      </c>
      <c r="B408" s="95" t="s">
        <v>360</v>
      </c>
      <c r="C408" s="95">
        <v>2014</v>
      </c>
      <c r="D408" s="93" t="s">
        <v>279</v>
      </c>
      <c r="E408" s="203">
        <v>1796.54</v>
      </c>
      <c r="F408" s="203">
        <v>1796.54</v>
      </c>
    </row>
    <row r="409" spans="1:6" s="1" customFormat="1" ht="15" customHeight="1" thickBot="1">
      <c r="A409" s="3"/>
      <c r="B409" s="76" t="s">
        <v>292</v>
      </c>
      <c r="C409" s="4"/>
      <c r="D409" s="3"/>
      <c r="E409" s="300">
        <f>SUM(E396:E408)</f>
        <v>19865.780000000006</v>
      </c>
      <c r="F409" s="340">
        <f>SUM(F396:F408)</f>
        <v>19865.780000000006</v>
      </c>
    </row>
    <row r="410" spans="1:6" s="1" customFormat="1" ht="24" customHeight="1">
      <c r="A410" s="545" t="s">
        <v>283</v>
      </c>
      <c r="B410" s="546"/>
      <c r="C410" s="546"/>
      <c r="D410" s="547"/>
      <c r="E410" s="548"/>
      <c r="F410" s="445"/>
    </row>
    <row r="411" spans="1:6" s="1" customFormat="1" ht="59.25" customHeight="1" thickBot="1">
      <c r="A411" s="73" t="s">
        <v>291</v>
      </c>
      <c r="B411" s="74" t="s">
        <v>295</v>
      </c>
      <c r="C411" s="74" t="s">
        <v>294</v>
      </c>
      <c r="D411" s="75" t="s">
        <v>215</v>
      </c>
      <c r="E411" s="200" t="s">
        <v>280</v>
      </c>
      <c r="F411" s="200" t="s">
        <v>280</v>
      </c>
    </row>
    <row r="412" spans="1:6" s="1" customFormat="1" ht="15" customHeight="1">
      <c r="A412" s="3">
        <v>1</v>
      </c>
      <c r="B412" s="94" t="s">
        <v>234</v>
      </c>
      <c r="C412" s="94">
        <v>2013</v>
      </c>
      <c r="D412" s="93" t="s">
        <v>918</v>
      </c>
      <c r="E412" s="203">
        <v>1800</v>
      </c>
      <c r="F412" s="340">
        <v>1800</v>
      </c>
    </row>
    <row r="413" spans="1:6" s="1" customFormat="1" ht="15" customHeight="1">
      <c r="A413" s="3">
        <v>2</v>
      </c>
      <c r="B413" s="94" t="s">
        <v>249</v>
      </c>
      <c r="C413" s="94">
        <v>2014</v>
      </c>
      <c r="D413" s="93" t="s">
        <v>279</v>
      </c>
      <c r="E413" s="203">
        <v>2669</v>
      </c>
      <c r="F413" s="203">
        <v>2669</v>
      </c>
    </row>
    <row r="414" spans="1:6" s="1" customFormat="1" ht="15" customHeight="1">
      <c r="A414" s="3"/>
      <c r="B414" s="76" t="s">
        <v>292</v>
      </c>
      <c r="C414" s="4"/>
      <c r="D414" s="3"/>
      <c r="E414" s="300">
        <f>SUM(E412:E413)</f>
        <v>4469</v>
      </c>
      <c r="F414" s="340">
        <f>SUM(F412:F413)</f>
        <v>4469</v>
      </c>
    </row>
    <row r="415" spans="1:6" ht="12.75">
      <c r="A415" s="84"/>
      <c r="B415" s="85"/>
      <c r="C415" s="86"/>
      <c r="D415" s="84"/>
      <c r="E415" s="337"/>
      <c r="F415" s="350"/>
    </row>
    <row r="416" spans="1:2" ht="13.5" thickBot="1">
      <c r="A416" s="84"/>
      <c r="B416" s="430"/>
    </row>
    <row r="417" spans="1:6" s="9" customFormat="1" ht="18" thickBot="1">
      <c r="A417" s="5" t="s">
        <v>836</v>
      </c>
      <c r="B417" s="422"/>
      <c r="C417" s="7"/>
      <c r="D417" s="452"/>
      <c r="E417" s="303"/>
      <c r="F417" s="440"/>
    </row>
    <row r="418" spans="1:6" s="1" customFormat="1" ht="24.75" customHeight="1">
      <c r="A418" s="542" t="s">
        <v>285</v>
      </c>
      <c r="B418" s="543"/>
      <c r="C418" s="543"/>
      <c r="D418" s="543"/>
      <c r="E418" s="544"/>
      <c r="F418" s="445"/>
    </row>
    <row r="419" spans="1:7" s="1" customFormat="1" ht="51.75" customHeight="1" thickBot="1">
      <c r="A419" s="73" t="s">
        <v>291</v>
      </c>
      <c r="B419" s="74" t="s">
        <v>293</v>
      </c>
      <c r="C419" s="74" t="s">
        <v>294</v>
      </c>
      <c r="D419" s="75" t="s">
        <v>215</v>
      </c>
      <c r="E419" s="200" t="s">
        <v>280</v>
      </c>
      <c r="F419" s="200" t="s">
        <v>955</v>
      </c>
      <c r="G419" s="96"/>
    </row>
    <row r="420" spans="1:6" s="1" customFormat="1" ht="13.5">
      <c r="A420" s="93">
        <v>1</v>
      </c>
      <c r="B420" s="4" t="s">
        <v>805</v>
      </c>
      <c r="C420" s="4">
        <v>2015</v>
      </c>
      <c r="D420" s="80" t="s">
        <v>277</v>
      </c>
      <c r="E420" s="203">
        <v>4822.83</v>
      </c>
      <c r="F420" s="340">
        <v>4822.83</v>
      </c>
    </row>
    <row r="421" spans="1:6" s="1" customFormat="1" ht="13.5">
      <c r="A421" s="93">
        <v>2</v>
      </c>
      <c r="B421" s="4" t="s">
        <v>937</v>
      </c>
      <c r="C421" s="4">
        <v>2015</v>
      </c>
      <c r="D421" s="80" t="s">
        <v>277</v>
      </c>
      <c r="E421" s="203">
        <v>449</v>
      </c>
      <c r="F421" s="340">
        <v>449</v>
      </c>
    </row>
    <row r="422" spans="1:6" s="1" customFormat="1" ht="13.5">
      <c r="A422" s="93">
        <v>3</v>
      </c>
      <c r="B422" s="4" t="s">
        <v>699</v>
      </c>
      <c r="C422" s="4">
        <v>2014</v>
      </c>
      <c r="D422" s="80" t="s">
        <v>277</v>
      </c>
      <c r="E422" s="203">
        <v>325</v>
      </c>
      <c r="F422" s="340">
        <v>325</v>
      </c>
    </row>
    <row r="423" spans="1:6" s="1" customFormat="1" ht="13.5">
      <c r="A423" s="93">
        <v>4</v>
      </c>
      <c r="B423" s="81" t="s">
        <v>372</v>
      </c>
      <c r="C423" s="79">
        <v>2011</v>
      </c>
      <c r="D423" s="80" t="s">
        <v>277</v>
      </c>
      <c r="E423" s="318">
        <v>440.3</v>
      </c>
      <c r="F423" s="340">
        <v>440.3</v>
      </c>
    </row>
    <row r="424" spans="1:6" s="1" customFormat="1" ht="13.5">
      <c r="A424" s="93">
        <v>5</v>
      </c>
      <c r="B424" s="4" t="s">
        <v>938</v>
      </c>
      <c r="C424" s="4">
        <v>2015</v>
      </c>
      <c r="D424" s="80" t="s">
        <v>277</v>
      </c>
      <c r="E424" s="203">
        <v>1347</v>
      </c>
      <c r="F424" s="340">
        <v>1347</v>
      </c>
    </row>
    <row r="425" spans="1:7" s="97" customFormat="1" ht="13.5">
      <c r="A425" s="93">
        <v>6</v>
      </c>
      <c r="B425" s="81" t="s">
        <v>373</v>
      </c>
      <c r="C425" s="79">
        <v>2011</v>
      </c>
      <c r="D425" s="80" t="s">
        <v>277</v>
      </c>
      <c r="E425" s="318">
        <v>350</v>
      </c>
      <c r="F425" s="340">
        <v>350</v>
      </c>
      <c r="G425" s="1"/>
    </row>
    <row r="426" spans="1:7" s="97" customFormat="1" ht="13.5">
      <c r="A426" s="93">
        <v>7</v>
      </c>
      <c r="B426" s="4" t="s">
        <v>939</v>
      </c>
      <c r="C426" s="4">
        <v>2015</v>
      </c>
      <c r="D426" s="80" t="s">
        <v>277</v>
      </c>
      <c r="E426" s="203">
        <v>1458</v>
      </c>
      <c r="F426" s="340">
        <v>1458</v>
      </c>
      <c r="G426" s="1"/>
    </row>
    <row r="427" spans="1:7" s="97" customFormat="1" ht="13.5">
      <c r="A427" s="93">
        <v>8</v>
      </c>
      <c r="B427" s="98" t="s">
        <v>940</v>
      </c>
      <c r="C427" s="98">
        <v>2015</v>
      </c>
      <c r="D427" s="80" t="s">
        <v>277</v>
      </c>
      <c r="E427" s="203">
        <v>1349</v>
      </c>
      <c r="F427" s="340">
        <v>1349</v>
      </c>
      <c r="G427" s="1"/>
    </row>
    <row r="428" spans="1:7" s="97" customFormat="1" ht="13.5">
      <c r="A428" s="93">
        <v>9</v>
      </c>
      <c r="B428" s="98" t="s">
        <v>940</v>
      </c>
      <c r="C428" s="98">
        <v>2015</v>
      </c>
      <c r="D428" s="80" t="s">
        <v>277</v>
      </c>
      <c r="E428" s="203">
        <v>1349</v>
      </c>
      <c r="F428" s="340">
        <v>1349</v>
      </c>
      <c r="G428" s="1"/>
    </row>
    <row r="429" spans="1:7" s="97" customFormat="1" ht="13.5">
      <c r="A429" s="93">
        <v>10</v>
      </c>
      <c r="B429" s="99" t="s">
        <v>940</v>
      </c>
      <c r="C429" s="99">
        <v>2015</v>
      </c>
      <c r="D429" s="80" t="s">
        <v>277</v>
      </c>
      <c r="E429" s="203">
        <v>1349</v>
      </c>
      <c r="F429" s="340">
        <v>1349</v>
      </c>
      <c r="G429" s="1"/>
    </row>
    <row r="430" spans="1:7" s="97" customFormat="1" ht="13.5">
      <c r="A430" s="93">
        <v>11</v>
      </c>
      <c r="B430" s="4" t="s">
        <v>940</v>
      </c>
      <c r="C430" s="4">
        <v>2015</v>
      </c>
      <c r="D430" s="80" t="s">
        <v>277</v>
      </c>
      <c r="E430" s="203">
        <v>1349</v>
      </c>
      <c r="F430" s="340">
        <v>1349</v>
      </c>
      <c r="G430" s="1"/>
    </row>
    <row r="431" spans="1:7" s="97" customFormat="1" ht="13.5">
      <c r="A431" s="93">
        <v>12</v>
      </c>
      <c r="B431" s="4" t="s">
        <v>940</v>
      </c>
      <c r="C431" s="4">
        <v>2015</v>
      </c>
      <c r="D431" s="80" t="s">
        <v>277</v>
      </c>
      <c r="E431" s="203">
        <v>1349</v>
      </c>
      <c r="F431" s="340">
        <v>1349</v>
      </c>
      <c r="G431" s="1"/>
    </row>
    <row r="432" spans="1:7" s="97" customFormat="1" ht="13.5">
      <c r="A432" s="93">
        <v>13</v>
      </c>
      <c r="B432" s="4" t="s">
        <v>940</v>
      </c>
      <c r="C432" s="4">
        <v>2015</v>
      </c>
      <c r="D432" s="80" t="s">
        <v>277</v>
      </c>
      <c r="E432" s="203">
        <v>1349</v>
      </c>
      <c r="F432" s="340">
        <v>1349</v>
      </c>
      <c r="G432" s="1"/>
    </row>
    <row r="433" spans="1:7" s="97" customFormat="1" ht="13.5">
      <c r="A433" s="93">
        <v>14</v>
      </c>
      <c r="B433" s="4" t="s">
        <v>940</v>
      </c>
      <c r="C433" s="4">
        <v>2015</v>
      </c>
      <c r="D433" s="80" t="s">
        <v>277</v>
      </c>
      <c r="E433" s="203">
        <v>1349</v>
      </c>
      <c r="F433" s="340">
        <v>1349</v>
      </c>
      <c r="G433" s="1"/>
    </row>
    <row r="434" spans="1:7" s="97" customFormat="1" ht="13.5">
      <c r="A434" s="93">
        <v>15</v>
      </c>
      <c r="B434" s="4" t="s">
        <v>940</v>
      </c>
      <c r="C434" s="4">
        <v>2015</v>
      </c>
      <c r="D434" s="80" t="s">
        <v>277</v>
      </c>
      <c r="E434" s="203">
        <v>1349</v>
      </c>
      <c r="F434" s="340">
        <v>1349</v>
      </c>
      <c r="G434" s="1"/>
    </row>
    <row r="435" spans="1:7" s="97" customFormat="1" ht="13.5">
      <c r="A435" s="93">
        <v>16</v>
      </c>
      <c r="B435" s="4" t="s">
        <v>940</v>
      </c>
      <c r="C435" s="4">
        <v>2015</v>
      </c>
      <c r="D435" s="80" t="s">
        <v>277</v>
      </c>
      <c r="E435" s="203">
        <v>1349</v>
      </c>
      <c r="F435" s="340">
        <v>1349</v>
      </c>
      <c r="G435" s="1"/>
    </row>
    <row r="436" spans="1:7" s="97" customFormat="1" ht="13.5">
      <c r="A436" s="93">
        <v>17</v>
      </c>
      <c r="B436" s="4" t="s">
        <v>940</v>
      </c>
      <c r="C436" s="4">
        <v>2015</v>
      </c>
      <c r="D436" s="80" t="s">
        <v>277</v>
      </c>
      <c r="E436" s="203">
        <v>1349</v>
      </c>
      <c r="F436" s="340">
        <v>1349</v>
      </c>
      <c r="G436" s="1"/>
    </row>
    <row r="437" spans="1:7" s="97" customFormat="1" ht="13.5">
      <c r="A437" s="93">
        <v>18</v>
      </c>
      <c r="B437" s="4" t="s">
        <v>940</v>
      </c>
      <c r="C437" s="4">
        <v>2015</v>
      </c>
      <c r="D437" s="80" t="s">
        <v>277</v>
      </c>
      <c r="E437" s="203">
        <v>1349</v>
      </c>
      <c r="F437" s="340">
        <v>1349</v>
      </c>
      <c r="G437" s="1"/>
    </row>
    <row r="438" spans="1:7" s="97" customFormat="1" ht="13.5">
      <c r="A438" s="93">
        <v>19</v>
      </c>
      <c r="B438" s="4" t="s">
        <v>940</v>
      </c>
      <c r="C438" s="4">
        <v>2015</v>
      </c>
      <c r="D438" s="80" t="s">
        <v>277</v>
      </c>
      <c r="E438" s="203">
        <v>1349</v>
      </c>
      <c r="F438" s="340">
        <v>1349</v>
      </c>
      <c r="G438" s="1"/>
    </row>
    <row r="439" spans="1:7" s="97" customFormat="1" ht="13.5">
      <c r="A439" s="93">
        <v>20</v>
      </c>
      <c r="B439" s="4" t="s">
        <v>940</v>
      </c>
      <c r="C439" s="4">
        <v>2015</v>
      </c>
      <c r="D439" s="80" t="s">
        <v>277</v>
      </c>
      <c r="E439" s="203">
        <v>1349</v>
      </c>
      <c r="F439" s="340">
        <v>1349</v>
      </c>
      <c r="G439" s="1"/>
    </row>
    <row r="440" spans="1:7" s="97" customFormat="1" ht="13.5">
      <c r="A440" s="93">
        <v>21</v>
      </c>
      <c r="B440" s="4" t="s">
        <v>940</v>
      </c>
      <c r="C440" s="4">
        <v>2015</v>
      </c>
      <c r="D440" s="80" t="s">
        <v>277</v>
      </c>
      <c r="E440" s="203">
        <v>1349</v>
      </c>
      <c r="F440" s="340">
        <v>1349</v>
      </c>
      <c r="G440" s="1"/>
    </row>
    <row r="441" spans="1:7" s="97" customFormat="1" ht="13.5">
      <c r="A441" s="93">
        <v>22</v>
      </c>
      <c r="B441" s="4" t="s">
        <v>940</v>
      </c>
      <c r="C441" s="4">
        <v>2015</v>
      </c>
      <c r="D441" s="80" t="s">
        <v>277</v>
      </c>
      <c r="E441" s="203">
        <v>1349</v>
      </c>
      <c r="F441" s="340">
        <v>1349</v>
      </c>
      <c r="G441" s="1"/>
    </row>
    <row r="442" spans="1:7" s="97" customFormat="1" ht="13.5">
      <c r="A442" s="93">
        <v>23</v>
      </c>
      <c r="B442" s="4" t="s">
        <v>940</v>
      </c>
      <c r="C442" s="4">
        <v>2015</v>
      </c>
      <c r="D442" s="80" t="s">
        <v>277</v>
      </c>
      <c r="E442" s="203">
        <v>1349</v>
      </c>
      <c r="F442" s="340">
        <v>1349</v>
      </c>
      <c r="G442" s="1"/>
    </row>
    <row r="443" spans="1:7" s="97" customFormat="1" ht="13.5">
      <c r="A443" s="93">
        <v>24</v>
      </c>
      <c r="B443" s="4" t="s">
        <v>941</v>
      </c>
      <c r="C443" s="4">
        <v>2015</v>
      </c>
      <c r="D443" s="80" t="s">
        <v>277</v>
      </c>
      <c r="E443" s="203">
        <v>349.9</v>
      </c>
      <c r="F443" s="340">
        <v>349.9</v>
      </c>
      <c r="G443" s="1"/>
    </row>
    <row r="444" spans="1:7" s="97" customFormat="1" ht="13.5">
      <c r="A444" s="93">
        <v>25</v>
      </c>
      <c r="B444" s="4" t="s">
        <v>941</v>
      </c>
      <c r="C444" s="4">
        <v>2015</v>
      </c>
      <c r="D444" s="80" t="s">
        <v>277</v>
      </c>
      <c r="E444" s="203">
        <v>349.9</v>
      </c>
      <c r="F444" s="340">
        <v>349.9</v>
      </c>
      <c r="G444" s="1"/>
    </row>
    <row r="445" spans="1:7" s="97" customFormat="1" ht="13.5">
      <c r="A445" s="93">
        <v>26</v>
      </c>
      <c r="B445" s="4" t="s">
        <v>942</v>
      </c>
      <c r="C445" s="4">
        <v>2015</v>
      </c>
      <c r="D445" s="80" t="s">
        <v>277</v>
      </c>
      <c r="E445" s="203">
        <v>319</v>
      </c>
      <c r="F445" s="340">
        <v>319</v>
      </c>
      <c r="G445" s="1"/>
    </row>
    <row r="446" spans="1:7" s="97" customFormat="1" ht="13.5">
      <c r="A446" s="93">
        <v>27</v>
      </c>
      <c r="B446" s="4" t="s">
        <v>943</v>
      </c>
      <c r="C446" s="4">
        <v>2015</v>
      </c>
      <c r="D446" s="80" t="s">
        <v>277</v>
      </c>
      <c r="E446" s="203">
        <v>349</v>
      </c>
      <c r="F446" s="340">
        <v>349</v>
      </c>
      <c r="G446" s="1"/>
    </row>
    <row r="447" spans="1:7" s="97" customFormat="1" ht="13.5">
      <c r="A447" s="93">
        <v>28</v>
      </c>
      <c r="B447" s="81" t="s">
        <v>632</v>
      </c>
      <c r="C447" s="79">
        <v>2012</v>
      </c>
      <c r="D447" s="80" t="s">
        <v>277</v>
      </c>
      <c r="E447" s="318">
        <v>328.3</v>
      </c>
      <c r="F447" s="340">
        <v>328.3</v>
      </c>
      <c r="G447" s="1"/>
    </row>
    <row r="448" spans="1:7" s="97" customFormat="1" ht="13.5">
      <c r="A448" s="93">
        <v>29</v>
      </c>
      <c r="B448" s="4" t="s">
        <v>944</v>
      </c>
      <c r="C448" s="4">
        <v>2015</v>
      </c>
      <c r="D448" s="80" t="s">
        <v>277</v>
      </c>
      <c r="E448" s="203">
        <v>320</v>
      </c>
      <c r="F448" s="340">
        <v>320</v>
      </c>
      <c r="G448" s="1"/>
    </row>
    <row r="449" spans="1:7" s="97" customFormat="1" ht="13.5">
      <c r="A449" s="93">
        <v>30</v>
      </c>
      <c r="B449" s="81" t="s">
        <v>634</v>
      </c>
      <c r="C449" s="79">
        <v>2012</v>
      </c>
      <c r="D449" s="80" t="s">
        <v>277</v>
      </c>
      <c r="E449" s="318">
        <v>2590</v>
      </c>
      <c r="F449" s="340">
        <v>2590</v>
      </c>
      <c r="G449" s="1"/>
    </row>
    <row r="450" spans="1:7" s="97" customFormat="1" ht="13.5">
      <c r="A450" s="93">
        <v>31</v>
      </c>
      <c r="B450" s="4" t="s">
        <v>41</v>
      </c>
      <c r="C450" s="4">
        <v>2012</v>
      </c>
      <c r="D450" s="80" t="s">
        <v>277</v>
      </c>
      <c r="E450" s="203">
        <v>2310</v>
      </c>
      <c r="F450" s="340">
        <v>2310</v>
      </c>
      <c r="G450" s="1"/>
    </row>
    <row r="451" spans="1:7" s="97" customFormat="1" ht="13.5">
      <c r="A451" s="93">
        <v>32</v>
      </c>
      <c r="B451" s="4" t="s">
        <v>945</v>
      </c>
      <c r="C451" s="4">
        <v>2015</v>
      </c>
      <c r="D451" s="80" t="s">
        <v>277</v>
      </c>
      <c r="E451" s="203">
        <v>309.99</v>
      </c>
      <c r="F451" s="340">
        <v>309.99</v>
      </c>
      <c r="G451" s="1"/>
    </row>
    <row r="452" spans="1:7" s="97" customFormat="1" ht="13.5">
      <c r="A452" s="93">
        <v>33</v>
      </c>
      <c r="B452" s="81" t="s">
        <v>633</v>
      </c>
      <c r="C452" s="79">
        <v>2012</v>
      </c>
      <c r="D452" s="80" t="s">
        <v>277</v>
      </c>
      <c r="E452" s="318">
        <v>1225</v>
      </c>
      <c r="F452" s="340">
        <v>1225</v>
      </c>
      <c r="G452" s="1"/>
    </row>
    <row r="453" spans="1:7" s="97" customFormat="1" ht="13.5">
      <c r="A453" s="93">
        <v>34</v>
      </c>
      <c r="B453" s="4" t="s">
        <v>698</v>
      </c>
      <c r="C453" s="4">
        <v>2014</v>
      </c>
      <c r="D453" s="80" t="s">
        <v>277</v>
      </c>
      <c r="E453" s="203">
        <v>2068.99</v>
      </c>
      <c r="F453" s="340">
        <v>2068.99</v>
      </c>
      <c r="G453" s="1"/>
    </row>
    <row r="454" spans="1:7" s="97" customFormat="1" ht="13.5">
      <c r="A454" s="93">
        <v>35</v>
      </c>
      <c r="B454" s="4" t="s">
        <v>700</v>
      </c>
      <c r="C454" s="4">
        <v>2014</v>
      </c>
      <c r="D454" s="80" t="s">
        <v>277</v>
      </c>
      <c r="E454" s="203">
        <v>1389.98</v>
      </c>
      <c r="F454" s="340">
        <v>1389.98</v>
      </c>
      <c r="G454" s="1"/>
    </row>
    <row r="455" spans="1:7" s="97" customFormat="1" ht="13.5">
      <c r="A455" s="93">
        <v>36</v>
      </c>
      <c r="B455" s="4" t="s">
        <v>946</v>
      </c>
      <c r="C455" s="4">
        <v>2015</v>
      </c>
      <c r="D455" s="80" t="s">
        <v>277</v>
      </c>
      <c r="E455" s="203">
        <v>799</v>
      </c>
      <c r="F455" s="340">
        <v>799</v>
      </c>
      <c r="G455" s="1"/>
    </row>
    <row r="456" spans="1:7" s="97" customFormat="1" ht="13.5">
      <c r="A456" s="93">
        <v>37</v>
      </c>
      <c r="B456" s="4" t="s">
        <v>946</v>
      </c>
      <c r="C456" s="4">
        <v>2015</v>
      </c>
      <c r="D456" s="80" t="s">
        <v>277</v>
      </c>
      <c r="E456" s="203">
        <v>799</v>
      </c>
      <c r="F456" s="340">
        <v>799</v>
      </c>
      <c r="G456" s="1"/>
    </row>
    <row r="457" spans="1:7" s="97" customFormat="1" ht="13.5">
      <c r="A457" s="93">
        <v>38</v>
      </c>
      <c r="B457" s="4" t="s">
        <v>946</v>
      </c>
      <c r="C457" s="4">
        <v>2015</v>
      </c>
      <c r="D457" s="80" t="s">
        <v>277</v>
      </c>
      <c r="E457" s="203">
        <v>799</v>
      </c>
      <c r="F457" s="340">
        <v>799</v>
      </c>
      <c r="G457" s="1"/>
    </row>
    <row r="458" spans="1:7" s="97" customFormat="1" ht="13.5">
      <c r="A458" s="93">
        <v>39</v>
      </c>
      <c r="B458" s="4" t="s">
        <v>946</v>
      </c>
      <c r="C458" s="4">
        <v>2015</v>
      </c>
      <c r="D458" s="80" t="s">
        <v>277</v>
      </c>
      <c r="E458" s="203">
        <v>799</v>
      </c>
      <c r="F458" s="340">
        <v>799</v>
      </c>
      <c r="G458" s="1"/>
    </row>
    <row r="459" spans="1:7" s="97" customFormat="1" ht="13.5">
      <c r="A459" s="93">
        <v>40</v>
      </c>
      <c r="B459" s="4" t="s">
        <v>946</v>
      </c>
      <c r="C459" s="4">
        <v>2015</v>
      </c>
      <c r="D459" s="80" t="s">
        <v>277</v>
      </c>
      <c r="E459" s="203">
        <v>799</v>
      </c>
      <c r="F459" s="340">
        <v>799</v>
      </c>
      <c r="G459" s="1"/>
    </row>
    <row r="460" spans="1:7" s="97" customFormat="1" ht="13.5">
      <c r="A460" s="93">
        <v>41</v>
      </c>
      <c r="B460" s="4" t="s">
        <v>946</v>
      </c>
      <c r="C460" s="4">
        <v>2015</v>
      </c>
      <c r="D460" s="80" t="s">
        <v>277</v>
      </c>
      <c r="E460" s="203">
        <v>799</v>
      </c>
      <c r="F460" s="340">
        <v>799</v>
      </c>
      <c r="G460" s="1"/>
    </row>
    <row r="461" spans="1:7" s="97" customFormat="1" ht="13.5">
      <c r="A461" s="93">
        <v>42</v>
      </c>
      <c r="B461" s="4" t="s">
        <v>946</v>
      </c>
      <c r="C461" s="4">
        <v>2015</v>
      </c>
      <c r="D461" s="80" t="s">
        <v>277</v>
      </c>
      <c r="E461" s="203">
        <v>799</v>
      </c>
      <c r="F461" s="340">
        <v>799</v>
      </c>
      <c r="G461" s="1"/>
    </row>
    <row r="462" spans="1:7" s="97" customFormat="1" ht="13.5">
      <c r="A462" s="93">
        <v>43</v>
      </c>
      <c r="B462" s="4" t="s">
        <v>946</v>
      </c>
      <c r="C462" s="4">
        <v>2015</v>
      </c>
      <c r="D462" s="80" t="s">
        <v>277</v>
      </c>
      <c r="E462" s="203">
        <v>799</v>
      </c>
      <c r="F462" s="340">
        <v>799</v>
      </c>
      <c r="G462" s="1"/>
    </row>
    <row r="463" spans="1:7" s="97" customFormat="1" ht="13.5">
      <c r="A463" s="93">
        <v>44</v>
      </c>
      <c r="B463" s="4" t="s">
        <v>946</v>
      </c>
      <c r="C463" s="4">
        <v>2015</v>
      </c>
      <c r="D463" s="80" t="s">
        <v>277</v>
      </c>
      <c r="E463" s="203">
        <v>799</v>
      </c>
      <c r="F463" s="340">
        <v>799</v>
      </c>
      <c r="G463" s="1"/>
    </row>
    <row r="464" spans="1:7" s="97" customFormat="1" ht="13.5">
      <c r="A464" s="93">
        <v>45</v>
      </c>
      <c r="B464" s="4" t="s">
        <v>946</v>
      </c>
      <c r="C464" s="4">
        <v>2015</v>
      </c>
      <c r="D464" s="80" t="s">
        <v>277</v>
      </c>
      <c r="E464" s="203">
        <v>799</v>
      </c>
      <c r="F464" s="340">
        <v>799</v>
      </c>
      <c r="G464" s="1"/>
    </row>
    <row r="465" spans="1:7" s="97" customFormat="1" ht="13.5">
      <c r="A465" s="93">
        <v>46</v>
      </c>
      <c r="B465" s="4" t="s">
        <v>947</v>
      </c>
      <c r="C465" s="4">
        <v>2015</v>
      </c>
      <c r="D465" s="80" t="s">
        <v>277</v>
      </c>
      <c r="E465" s="203">
        <v>444.01</v>
      </c>
      <c r="F465" s="340">
        <v>444.01</v>
      </c>
      <c r="G465" s="1"/>
    </row>
    <row r="466" spans="1:7" s="97" customFormat="1" ht="13.5">
      <c r="A466" s="93">
        <v>47</v>
      </c>
      <c r="B466" s="4" t="s">
        <v>948</v>
      </c>
      <c r="C466" s="4">
        <v>2015</v>
      </c>
      <c r="D466" s="80" t="s">
        <v>277</v>
      </c>
      <c r="E466" s="203">
        <v>1078.99</v>
      </c>
      <c r="F466" s="340">
        <v>1078.99</v>
      </c>
      <c r="G466" s="1"/>
    </row>
    <row r="467" spans="1:7" s="97" customFormat="1" ht="13.5">
      <c r="A467" s="93">
        <v>48</v>
      </c>
      <c r="B467" s="4" t="s">
        <v>949</v>
      </c>
      <c r="C467" s="4">
        <v>2015</v>
      </c>
      <c r="D467" s="80" t="s">
        <v>277</v>
      </c>
      <c r="E467" s="203">
        <v>1428.99</v>
      </c>
      <c r="F467" s="340">
        <v>1428.99</v>
      </c>
      <c r="G467" s="1"/>
    </row>
    <row r="468" spans="1:7" s="97" customFormat="1" ht="13.5">
      <c r="A468" s="93">
        <v>49</v>
      </c>
      <c r="B468" s="4" t="s">
        <v>950</v>
      </c>
      <c r="C468" s="4">
        <v>2015</v>
      </c>
      <c r="D468" s="80" t="s">
        <v>277</v>
      </c>
      <c r="E468" s="203">
        <v>1599</v>
      </c>
      <c r="F468" s="340">
        <v>1599</v>
      </c>
      <c r="G468" s="1"/>
    </row>
    <row r="469" spans="1:6" s="1" customFormat="1" ht="13.5" customHeight="1" thickBot="1">
      <c r="A469" s="3"/>
      <c r="B469" s="76" t="s">
        <v>292</v>
      </c>
      <c r="C469" s="4"/>
      <c r="D469" s="3"/>
      <c r="E469" s="300">
        <f>SUM(E420:E468)</f>
        <v>55227.18</v>
      </c>
      <c r="F469" s="340">
        <f>SUM(F420:F468)</f>
        <v>55227.18</v>
      </c>
    </row>
    <row r="470" spans="1:6" s="1" customFormat="1" ht="24" customHeight="1">
      <c r="A470" s="545" t="s">
        <v>283</v>
      </c>
      <c r="B470" s="546"/>
      <c r="C470" s="546"/>
      <c r="D470" s="547"/>
      <c r="E470" s="548"/>
      <c r="F470" s="445"/>
    </row>
    <row r="471" spans="1:6" s="1" customFormat="1" ht="51.75" customHeight="1" thickBot="1">
      <c r="A471" s="73" t="s">
        <v>291</v>
      </c>
      <c r="B471" s="74" t="s">
        <v>295</v>
      </c>
      <c r="C471" s="74" t="s">
        <v>294</v>
      </c>
      <c r="D471" s="75" t="s">
        <v>215</v>
      </c>
      <c r="E471" s="322" t="s">
        <v>280</v>
      </c>
      <c r="F471" s="345" t="s">
        <v>280</v>
      </c>
    </row>
    <row r="472" spans="1:6" s="1" customFormat="1" ht="13.5">
      <c r="A472" s="93">
        <v>1</v>
      </c>
      <c r="B472" s="81" t="s">
        <v>936</v>
      </c>
      <c r="C472" s="79">
        <v>2015</v>
      </c>
      <c r="D472" s="80" t="s">
        <v>277</v>
      </c>
      <c r="E472" s="318">
        <v>952.99</v>
      </c>
      <c r="F472" s="340">
        <v>952.99</v>
      </c>
    </row>
    <row r="473" spans="1:6" s="1" customFormat="1" ht="13.5">
      <c r="A473" s="93">
        <v>2</v>
      </c>
      <c r="B473" s="30" t="s">
        <v>806</v>
      </c>
      <c r="C473" s="30">
        <v>2015</v>
      </c>
      <c r="D473" s="80" t="s">
        <v>277</v>
      </c>
      <c r="E473" s="100">
        <v>2099</v>
      </c>
      <c r="F473" s="449">
        <v>2099</v>
      </c>
    </row>
    <row r="474" spans="1:6" s="1" customFormat="1" ht="13.5">
      <c r="A474" s="93">
        <v>3</v>
      </c>
      <c r="B474" s="30" t="s">
        <v>951</v>
      </c>
      <c r="C474" s="30">
        <v>2014</v>
      </c>
      <c r="D474" s="80" t="s">
        <v>277</v>
      </c>
      <c r="E474" s="100">
        <v>821.37</v>
      </c>
      <c r="F474" s="449">
        <v>821.37</v>
      </c>
    </row>
    <row r="475" spans="1:6" s="1" customFormat="1" ht="13.5">
      <c r="A475" s="93">
        <v>4</v>
      </c>
      <c r="B475" s="30" t="s">
        <v>952</v>
      </c>
      <c r="C475" s="30">
        <v>2015</v>
      </c>
      <c r="D475" s="80" t="s">
        <v>277</v>
      </c>
      <c r="E475" s="100">
        <v>821.37</v>
      </c>
      <c r="F475" s="449">
        <v>821.37</v>
      </c>
    </row>
    <row r="476" spans="1:6" s="1" customFormat="1" ht="13.5">
      <c r="A476" s="93">
        <v>5</v>
      </c>
      <c r="B476" s="30" t="s">
        <v>953</v>
      </c>
      <c r="C476" s="30">
        <v>2015</v>
      </c>
      <c r="D476" s="80" t="s">
        <v>277</v>
      </c>
      <c r="E476" s="100">
        <v>778</v>
      </c>
      <c r="F476" s="449">
        <v>778</v>
      </c>
    </row>
    <row r="477" spans="1:6" s="1" customFormat="1" ht="13.5">
      <c r="A477" s="93">
        <v>6</v>
      </c>
      <c r="B477" s="30" t="s">
        <v>953</v>
      </c>
      <c r="C477" s="30">
        <v>2015</v>
      </c>
      <c r="D477" s="80" t="s">
        <v>277</v>
      </c>
      <c r="E477" s="100">
        <v>783.61</v>
      </c>
      <c r="F477" s="449">
        <v>783.61</v>
      </c>
    </row>
    <row r="478" spans="1:6" s="1" customFormat="1" ht="18" customHeight="1">
      <c r="A478" s="3"/>
      <c r="B478" s="76" t="s">
        <v>292</v>
      </c>
      <c r="C478" s="4"/>
      <c r="D478" s="3"/>
      <c r="E478" s="300">
        <f>SUM(E472:E477)</f>
        <v>6256.339999999999</v>
      </c>
      <c r="F478" s="340">
        <f>SUM(F472:F477)</f>
        <v>6256.339999999999</v>
      </c>
    </row>
    <row r="482" spans="5:6" ht="12.75">
      <c r="E482" s="338">
        <f>E29+E63+E130+E166+E187+E209+E251+E316+E345+E367+E386+E409+E469</f>
        <v>1084839.0280000002</v>
      </c>
      <c r="F482" s="450">
        <f>F29+F63+F130+F166+F187+F209+F251+F316+F345+F367+F386+F409+F469</f>
        <v>1023181.0030000001</v>
      </c>
    </row>
    <row r="483" spans="5:6" ht="12.75">
      <c r="E483" s="338"/>
      <c r="F483" s="450"/>
    </row>
    <row r="484" spans="5:6" ht="12.75">
      <c r="E484" s="338">
        <f>E478+E414+E391+E378+E351+E334+E266+E216+E200+E170+E150+E67+E48</f>
        <v>201432.64</v>
      </c>
      <c r="F484" s="450">
        <f>F478+F414+F391+F378+F351+F334+F266+F216+F200+F170+F150+F67+F48</f>
        <v>183259.15600000002</v>
      </c>
    </row>
  </sheetData>
  <sheetProtection/>
  <mergeCells count="26">
    <mergeCell ref="A470:E470"/>
    <mergeCell ref="A337:E337"/>
    <mergeCell ref="A346:E346"/>
    <mergeCell ref="A394:E394"/>
    <mergeCell ref="A418:E418"/>
    <mergeCell ref="A153:E153"/>
    <mergeCell ref="A410:E410"/>
    <mergeCell ref="A354:E354"/>
    <mergeCell ref="A368:E368"/>
    <mergeCell ref="A3:E3"/>
    <mergeCell ref="A44:E44"/>
    <mergeCell ref="A52:E52"/>
    <mergeCell ref="A64:E64"/>
    <mergeCell ref="A382:E382"/>
    <mergeCell ref="A210:E210"/>
    <mergeCell ref="A218:E218"/>
    <mergeCell ref="A252:E252"/>
    <mergeCell ref="F270:F271"/>
    <mergeCell ref="A70:E70"/>
    <mergeCell ref="A131:E131"/>
    <mergeCell ref="A173:E173"/>
    <mergeCell ref="A188:E188"/>
    <mergeCell ref="A203:E203"/>
    <mergeCell ref="D270:D271"/>
    <mergeCell ref="E270:E271"/>
    <mergeCell ref="A167:F167"/>
  </mergeCells>
  <printOptions/>
  <pageMargins left="0.25" right="0.25" top="0.75" bottom="0.75" header="0.3" footer="0.3"/>
  <pageSetup horizontalDpi="600" verticalDpi="600" orientation="portrait" paperSize="9" scale="84" r:id="rId1"/>
  <rowBreaks count="5" manualBreakCount="5">
    <brk id="50" max="5" man="1"/>
    <brk id="130" max="5" man="1"/>
    <brk id="170" max="5" man="1"/>
    <brk id="316" max="5" man="1"/>
    <brk id="4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61">
      <selection activeCell="C79" sqref="C79"/>
    </sheetView>
  </sheetViews>
  <sheetFormatPr defaultColWidth="9.140625" defaultRowHeight="12.75"/>
  <cols>
    <col min="1" max="1" width="9.140625" style="77" customWidth="1"/>
    <col min="2" max="2" width="59.7109375" style="77" customWidth="1"/>
    <col min="3" max="3" width="26.00390625" style="77" customWidth="1"/>
    <col min="4" max="4" width="15.28125" style="77" customWidth="1"/>
    <col min="5" max="16384" width="9.140625" style="77" customWidth="1"/>
  </cols>
  <sheetData>
    <row r="1" spans="1:3" ht="12" thickBot="1">
      <c r="A1" s="568" t="s">
        <v>353</v>
      </c>
      <c r="B1" s="569"/>
      <c r="C1" s="570"/>
    </row>
    <row r="2" spans="1:3" ht="11.25">
      <c r="A2" s="567" t="s">
        <v>702</v>
      </c>
      <c r="B2" s="567"/>
      <c r="C2" s="567"/>
    </row>
    <row r="3" spans="1:3" ht="48.75" customHeight="1">
      <c r="A3" s="382" t="s">
        <v>349</v>
      </c>
      <c r="B3" s="382" t="s">
        <v>354</v>
      </c>
      <c r="C3" s="383" t="s">
        <v>355</v>
      </c>
    </row>
    <row r="4" spans="1:3" ht="11.25">
      <c r="A4" s="16">
        <v>1</v>
      </c>
      <c r="B4" s="290" t="s">
        <v>356</v>
      </c>
      <c r="C4" s="384">
        <v>424925.45</v>
      </c>
    </row>
    <row r="5" ht="12" thickBot="1"/>
    <row r="6" spans="1:3" ht="11.25">
      <c r="A6" s="567" t="s">
        <v>625</v>
      </c>
      <c r="B6" s="567"/>
      <c r="C6" s="567"/>
    </row>
    <row r="7" spans="1:3" ht="22.5">
      <c r="A7" s="382" t="s">
        <v>349</v>
      </c>
      <c r="B7" s="382" t="s">
        <v>354</v>
      </c>
      <c r="C7" s="383" t="s">
        <v>355</v>
      </c>
    </row>
    <row r="8" spans="1:3" ht="11.25">
      <c r="A8" s="16">
        <v>1</v>
      </c>
      <c r="B8" s="290" t="s">
        <v>218</v>
      </c>
      <c r="C8" s="384">
        <v>30000</v>
      </c>
    </row>
    <row r="9" spans="1:3" ht="11.25">
      <c r="A9" s="16">
        <v>2</v>
      </c>
      <c r="B9" s="290" t="s">
        <v>219</v>
      </c>
      <c r="C9" s="384">
        <v>9000</v>
      </c>
    </row>
    <row r="10" spans="1:3" ht="11.25">
      <c r="A10" s="16">
        <v>3</v>
      </c>
      <c r="B10" s="290" t="s">
        <v>220</v>
      </c>
      <c r="C10" s="384">
        <v>9300</v>
      </c>
    </row>
    <row r="11" spans="1:3" ht="11.25">
      <c r="A11" s="16">
        <v>4</v>
      </c>
      <c r="B11" s="290" t="s">
        <v>221</v>
      </c>
      <c r="C11" s="384">
        <v>20234.84</v>
      </c>
    </row>
    <row r="12" spans="1:3" ht="11.25">
      <c r="A12" s="16">
        <v>5</v>
      </c>
      <c r="B12" s="290" t="s">
        <v>222</v>
      </c>
      <c r="C12" s="384">
        <v>6893</v>
      </c>
    </row>
    <row r="13" spans="1:3" ht="11.25">
      <c r="A13" s="16">
        <v>6</v>
      </c>
      <c r="B13" s="290" t="s">
        <v>223</v>
      </c>
      <c r="C13" s="384">
        <v>36600</v>
      </c>
    </row>
    <row r="14" spans="1:3" ht="11.25">
      <c r="A14" s="16">
        <v>7</v>
      </c>
      <c r="B14" s="290" t="s">
        <v>224</v>
      </c>
      <c r="C14" s="384">
        <v>5343.6</v>
      </c>
    </row>
    <row r="15" spans="1:3" ht="11.25">
      <c r="A15" s="16">
        <v>8</v>
      </c>
      <c r="B15" s="290" t="s">
        <v>225</v>
      </c>
      <c r="C15" s="384">
        <v>2750</v>
      </c>
    </row>
    <row r="16" spans="1:3" ht="11.25">
      <c r="A16" s="16">
        <v>9</v>
      </c>
      <c r="B16" s="385" t="s">
        <v>226</v>
      </c>
      <c r="C16" s="386">
        <v>3350</v>
      </c>
    </row>
    <row r="17" spans="1:3" ht="18" customHeight="1">
      <c r="A17" s="16">
        <v>10</v>
      </c>
      <c r="B17" s="387" t="s">
        <v>626</v>
      </c>
      <c r="C17" s="386">
        <v>481900</v>
      </c>
    </row>
    <row r="18" spans="1:3" ht="16.5" customHeight="1">
      <c r="A18" s="16">
        <v>11</v>
      </c>
      <c r="B18" s="387" t="s">
        <v>235</v>
      </c>
      <c r="C18" s="386">
        <v>10711.6</v>
      </c>
    </row>
    <row r="19" spans="1:3" ht="16.5" customHeight="1">
      <c r="A19" s="16">
        <v>12</v>
      </c>
      <c r="B19" s="387" t="s">
        <v>740</v>
      </c>
      <c r="C19" s="386">
        <v>59841</v>
      </c>
    </row>
    <row r="20" spans="1:3" ht="11.25">
      <c r="A20" s="16">
        <v>13</v>
      </c>
      <c r="B20" s="385" t="s">
        <v>627</v>
      </c>
      <c r="C20" s="386">
        <v>5669.83</v>
      </c>
    </row>
    <row r="21" spans="1:3" ht="11.25">
      <c r="A21" s="16">
        <v>14</v>
      </c>
      <c r="B21" s="385" t="s">
        <v>628</v>
      </c>
      <c r="C21" s="386">
        <v>4695.08</v>
      </c>
    </row>
    <row r="22" spans="1:3" ht="11.25">
      <c r="A22" s="16">
        <v>15</v>
      </c>
      <c r="B22" s="385" t="s">
        <v>236</v>
      </c>
      <c r="C22" s="386">
        <v>40687</v>
      </c>
    </row>
    <row r="23" spans="1:3" ht="32.25" customHeight="1">
      <c r="A23" s="16">
        <v>16</v>
      </c>
      <c r="B23" s="388" t="s">
        <v>741</v>
      </c>
      <c r="C23" s="386">
        <v>13418.78</v>
      </c>
    </row>
    <row r="24" spans="1:3" ht="16.5" customHeight="1">
      <c r="A24" s="16">
        <v>17</v>
      </c>
      <c r="B24" s="388" t="s">
        <v>742</v>
      </c>
      <c r="C24" s="386">
        <v>11590</v>
      </c>
    </row>
    <row r="25" spans="1:3" ht="11.25">
      <c r="A25" s="16">
        <v>18</v>
      </c>
      <c r="B25" s="385" t="s">
        <v>237</v>
      </c>
      <c r="C25" s="386">
        <v>16775</v>
      </c>
    </row>
    <row r="26" spans="1:3" ht="11.25">
      <c r="A26" s="16">
        <v>19</v>
      </c>
      <c r="B26" s="79" t="s">
        <v>629</v>
      </c>
      <c r="C26" s="168">
        <v>20618</v>
      </c>
    </row>
    <row r="27" spans="1:3" ht="11.25">
      <c r="A27" s="16">
        <v>20</v>
      </c>
      <c r="B27" s="385" t="s">
        <v>238</v>
      </c>
      <c r="C27" s="386">
        <v>32553.99</v>
      </c>
    </row>
    <row r="28" spans="1:3" ht="11.25">
      <c r="A28" s="16">
        <v>21</v>
      </c>
      <c r="B28" s="385" t="s">
        <v>642</v>
      </c>
      <c r="C28" s="386">
        <v>4920</v>
      </c>
    </row>
    <row r="29" spans="1:3" ht="11.25">
      <c r="A29" s="16">
        <v>22</v>
      </c>
      <c r="B29" s="385" t="s">
        <v>239</v>
      </c>
      <c r="C29" s="386">
        <v>29999.7</v>
      </c>
    </row>
    <row r="30" spans="1:3" ht="11.25">
      <c r="A30" s="16">
        <v>23</v>
      </c>
      <c r="B30" s="385" t="s">
        <v>674</v>
      </c>
      <c r="C30" s="386">
        <v>7700</v>
      </c>
    </row>
    <row r="31" spans="1:3" ht="22.5">
      <c r="A31" s="16">
        <v>24</v>
      </c>
      <c r="B31" s="388" t="s">
        <v>743</v>
      </c>
      <c r="C31" s="386">
        <v>3950</v>
      </c>
    </row>
    <row r="32" spans="1:3" ht="22.5">
      <c r="A32" s="16">
        <v>25</v>
      </c>
      <c r="B32" s="388" t="s">
        <v>744</v>
      </c>
      <c r="C32" s="386">
        <v>21500</v>
      </c>
    </row>
    <row r="33" spans="1:3" ht="11.25">
      <c r="A33" s="16">
        <v>26</v>
      </c>
      <c r="B33" s="388" t="s">
        <v>745</v>
      </c>
      <c r="C33" s="386">
        <v>4000</v>
      </c>
    </row>
    <row r="34" spans="1:3" ht="11.25">
      <c r="A34" s="16">
        <v>27</v>
      </c>
      <c r="B34" s="388" t="s">
        <v>746</v>
      </c>
      <c r="C34" s="386">
        <v>2999</v>
      </c>
    </row>
    <row r="35" spans="1:3" ht="11.25">
      <c r="A35" s="16">
        <v>28</v>
      </c>
      <c r="B35" s="388" t="s">
        <v>747</v>
      </c>
      <c r="C35" s="386">
        <v>2969</v>
      </c>
    </row>
    <row r="36" spans="1:3" ht="11.25">
      <c r="A36" s="16">
        <v>29</v>
      </c>
      <c r="B36" s="388" t="s">
        <v>748</v>
      </c>
      <c r="C36" s="386">
        <v>319</v>
      </c>
    </row>
    <row r="37" spans="1:3" ht="11.25">
      <c r="A37" s="389"/>
      <c r="B37" s="390" t="s">
        <v>864</v>
      </c>
      <c r="C37" s="391">
        <v>2999</v>
      </c>
    </row>
    <row r="38" spans="1:3" ht="12" thickBot="1">
      <c r="A38" s="392">
        <v>30</v>
      </c>
      <c r="B38" s="393" t="s">
        <v>749</v>
      </c>
      <c r="C38" s="394">
        <v>61573.8</v>
      </c>
    </row>
    <row r="39" spans="1:3" ht="11.25">
      <c r="A39" s="395">
        <v>31</v>
      </c>
      <c r="B39" s="396" t="s">
        <v>865</v>
      </c>
      <c r="C39" s="397">
        <v>1339</v>
      </c>
    </row>
    <row r="40" spans="1:3" ht="11.25">
      <c r="A40" s="80">
        <v>32</v>
      </c>
      <c r="B40" s="398" t="s">
        <v>866</v>
      </c>
      <c r="C40" s="399">
        <v>3915</v>
      </c>
    </row>
    <row r="41" spans="1:3" ht="11.25">
      <c r="A41" s="80">
        <v>33</v>
      </c>
      <c r="B41" s="398" t="s">
        <v>867</v>
      </c>
      <c r="C41" s="399">
        <v>2935</v>
      </c>
    </row>
    <row r="42" spans="1:3" ht="11.25">
      <c r="A42" s="80">
        <v>34</v>
      </c>
      <c r="B42" s="398" t="s">
        <v>867</v>
      </c>
      <c r="C42" s="399">
        <v>2935</v>
      </c>
    </row>
    <row r="43" spans="1:3" ht="11.25">
      <c r="A43" s="80">
        <v>35</v>
      </c>
      <c r="B43" s="398" t="s">
        <v>867</v>
      </c>
      <c r="C43" s="399">
        <v>2935</v>
      </c>
    </row>
    <row r="44" spans="1:3" ht="11.25">
      <c r="A44" s="80">
        <v>36</v>
      </c>
      <c r="B44" s="398" t="s">
        <v>867</v>
      </c>
      <c r="C44" s="399">
        <v>2935</v>
      </c>
    </row>
    <row r="45" spans="1:3" ht="11.25">
      <c r="A45" s="80">
        <v>37</v>
      </c>
      <c r="B45" s="398" t="s">
        <v>867</v>
      </c>
      <c r="C45" s="399">
        <v>2935</v>
      </c>
    </row>
    <row r="46" spans="1:3" ht="11.25">
      <c r="A46" s="80">
        <v>38</v>
      </c>
      <c r="B46" s="398" t="s">
        <v>867</v>
      </c>
      <c r="C46" s="399">
        <v>2935</v>
      </c>
    </row>
    <row r="47" spans="1:3" ht="11.25">
      <c r="A47" s="80">
        <v>39</v>
      </c>
      <c r="B47" s="398" t="s">
        <v>868</v>
      </c>
      <c r="C47" s="399">
        <v>2910</v>
      </c>
    </row>
    <row r="48" spans="1:3" ht="11.25">
      <c r="A48" s="80">
        <v>40</v>
      </c>
      <c r="B48" s="398" t="s">
        <v>869</v>
      </c>
      <c r="C48" s="399">
        <v>2910</v>
      </c>
    </row>
    <row r="49" spans="1:3" ht="11.25">
      <c r="A49" s="80">
        <v>41</v>
      </c>
      <c r="B49" s="398" t="s">
        <v>869</v>
      </c>
      <c r="C49" s="399">
        <v>2910</v>
      </c>
    </row>
    <row r="50" spans="1:3" ht="11.25">
      <c r="A50" s="80">
        <v>42</v>
      </c>
      <c r="B50" s="398" t="s">
        <v>869</v>
      </c>
      <c r="C50" s="399">
        <v>2910</v>
      </c>
    </row>
    <row r="51" spans="1:3" ht="11.25">
      <c r="A51" s="80">
        <v>43</v>
      </c>
      <c r="B51" s="398" t="s">
        <v>869</v>
      </c>
      <c r="C51" s="399">
        <v>2910</v>
      </c>
    </row>
    <row r="52" spans="1:3" ht="11.25">
      <c r="A52" s="80">
        <v>44</v>
      </c>
      <c r="B52" s="398" t="s">
        <v>869</v>
      </c>
      <c r="C52" s="399">
        <v>2910</v>
      </c>
    </row>
    <row r="53" spans="1:3" ht="11.25">
      <c r="A53" s="80">
        <v>45</v>
      </c>
      <c r="B53" s="398" t="s">
        <v>870</v>
      </c>
      <c r="C53" s="399">
        <v>2220</v>
      </c>
    </row>
    <row r="54" spans="1:3" ht="11.25">
      <c r="A54" s="80">
        <v>46</v>
      </c>
      <c r="B54" s="398" t="s">
        <v>871</v>
      </c>
      <c r="C54" s="399">
        <v>1545</v>
      </c>
    </row>
    <row r="55" spans="1:3" ht="11.25">
      <c r="A55" s="80">
        <v>47</v>
      </c>
      <c r="B55" s="398" t="s">
        <v>872</v>
      </c>
      <c r="C55" s="399">
        <v>1845</v>
      </c>
    </row>
    <row r="56" spans="1:3" ht="11.25">
      <c r="A56" s="80">
        <v>48</v>
      </c>
      <c r="B56" s="398" t="s">
        <v>873</v>
      </c>
      <c r="C56" s="399">
        <v>1495</v>
      </c>
    </row>
    <row r="57" spans="1:3" ht="11.25">
      <c r="A57" s="79"/>
      <c r="B57" s="79" t="s">
        <v>874</v>
      </c>
      <c r="C57" s="168">
        <f>SUM(C8:C56)</f>
        <v>1012290.2199999999</v>
      </c>
    </row>
    <row r="59" ht="21" customHeight="1"/>
    <row r="60" spans="1:5" ht="11.25">
      <c r="A60" s="291" t="s">
        <v>281</v>
      </c>
      <c r="B60" s="4"/>
      <c r="C60" s="400"/>
      <c r="D60" s="401"/>
      <c r="E60" s="402"/>
    </row>
    <row r="61" spans="1:5" ht="32.25" customHeight="1">
      <c r="A61" s="571" t="s">
        <v>43</v>
      </c>
      <c r="B61" s="571"/>
      <c r="C61" s="571"/>
      <c r="D61" s="571"/>
      <c r="E61" s="403"/>
    </row>
    <row r="62" spans="1:5" ht="11.25">
      <c r="A62" s="3" t="s">
        <v>291</v>
      </c>
      <c r="B62" s="3" t="s">
        <v>44</v>
      </c>
      <c r="C62" s="404" t="s">
        <v>45</v>
      </c>
      <c r="D62" s="3" t="s">
        <v>294</v>
      </c>
      <c r="E62" s="405"/>
    </row>
    <row r="63" spans="1:4" ht="32.25" customHeight="1">
      <c r="A63" s="3">
        <v>1</v>
      </c>
      <c r="B63" s="4" t="s">
        <v>267</v>
      </c>
      <c r="C63" s="406">
        <v>10000</v>
      </c>
      <c r="D63" s="4">
        <v>2011</v>
      </c>
    </row>
    <row r="64" spans="1:4" ht="32.25" customHeight="1">
      <c r="A64" s="3">
        <v>2</v>
      </c>
      <c r="B64" s="4" t="s">
        <v>267</v>
      </c>
      <c r="C64" s="406">
        <v>5000</v>
      </c>
      <c r="D64" s="4">
        <v>2000</v>
      </c>
    </row>
    <row r="65" spans="1:4" ht="32.25" customHeight="1">
      <c r="A65" s="3">
        <v>3</v>
      </c>
      <c r="B65" s="4" t="s">
        <v>268</v>
      </c>
      <c r="C65" s="406">
        <v>2500</v>
      </c>
      <c r="D65" s="4">
        <v>2012</v>
      </c>
    </row>
    <row r="66" spans="1:4" ht="32.25" customHeight="1">
      <c r="A66" s="3">
        <v>4</v>
      </c>
      <c r="B66" s="4" t="s">
        <v>268</v>
      </c>
      <c r="C66" s="406">
        <v>2000</v>
      </c>
      <c r="D66" s="4">
        <v>2011</v>
      </c>
    </row>
    <row r="67" spans="1:4" ht="32.25" customHeight="1">
      <c r="A67" s="3">
        <v>5</v>
      </c>
      <c r="B67" s="4" t="s">
        <v>269</v>
      </c>
      <c r="C67" s="406">
        <v>3000</v>
      </c>
      <c r="D67" s="4">
        <v>2005</v>
      </c>
    </row>
    <row r="68" spans="1:4" ht="32.25" customHeight="1">
      <c r="A68" s="3">
        <v>6</v>
      </c>
      <c r="B68" s="4" t="s">
        <v>270</v>
      </c>
      <c r="C68" s="406">
        <v>5000</v>
      </c>
      <c r="D68" s="4">
        <v>2011</v>
      </c>
    </row>
    <row r="69" spans="1:4" ht="32.25" customHeight="1">
      <c r="A69" s="3">
        <v>7</v>
      </c>
      <c r="B69" s="4" t="s">
        <v>269</v>
      </c>
      <c r="C69" s="406">
        <v>3000</v>
      </c>
      <c r="D69" s="4">
        <v>2000</v>
      </c>
    </row>
    <row r="70" spans="1:4" ht="32.25" customHeight="1">
      <c r="A70" s="3">
        <v>8</v>
      </c>
      <c r="B70" s="4" t="s">
        <v>271</v>
      </c>
      <c r="C70" s="406">
        <v>8000</v>
      </c>
      <c r="D70" s="4">
        <v>2008</v>
      </c>
    </row>
    <row r="71" spans="1:4" ht="13.5" customHeight="1">
      <c r="A71" s="3"/>
      <c r="B71" s="76" t="s">
        <v>292</v>
      </c>
      <c r="C71" s="76">
        <v>38500</v>
      </c>
      <c r="D71" s="406"/>
    </row>
    <row r="78" ht="11.25">
      <c r="C78" s="407">
        <f>C71+C57+C4</f>
        <v>1475715.6699999997</v>
      </c>
    </row>
  </sheetData>
  <sheetProtection/>
  <mergeCells count="4">
    <mergeCell ref="A2:C2"/>
    <mergeCell ref="A1:C1"/>
    <mergeCell ref="A61:D61"/>
    <mergeCell ref="A6:C6"/>
  </mergeCells>
  <printOptions/>
  <pageMargins left="0.25" right="0.25" top="0.75" bottom="0.75" header="0.3" footer="0.3"/>
  <pageSetup horizontalDpi="600" verticalDpi="600" orientation="portrait" paperSize="9" scale="91" r:id="rId1"/>
  <rowBreaks count="1" manualBreakCount="1">
    <brk id="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85"/>
  <sheetViews>
    <sheetView view="pageBreakPreview" zoomScale="6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77" sqref="B77"/>
    </sheetView>
  </sheetViews>
  <sheetFormatPr defaultColWidth="9.140625" defaultRowHeight="12.75"/>
  <cols>
    <col min="1" max="1" width="9.140625" style="8" customWidth="1"/>
    <col min="2" max="2" width="24.57421875" style="8" customWidth="1"/>
    <col min="3" max="3" width="15.421875" style="8" customWidth="1"/>
    <col min="4" max="4" width="20.421875" style="8" customWidth="1"/>
    <col min="5" max="5" width="11.140625" style="8" customWidth="1"/>
    <col min="6" max="6" width="20.140625" style="8" customWidth="1"/>
    <col min="7" max="11" width="9.140625" style="8" customWidth="1"/>
    <col min="12" max="12" width="11.28125" style="8" customWidth="1"/>
    <col min="13" max="13" width="13.421875" style="8" customWidth="1"/>
    <col min="14" max="14" width="14.28125" style="174" customWidth="1"/>
    <col min="15" max="15" width="11.57421875" style="8" customWidth="1"/>
    <col min="16" max="16" width="9.140625" style="8" customWidth="1"/>
    <col min="17" max="17" width="11.57421875" style="8" customWidth="1"/>
    <col min="18" max="21" width="11.8515625" style="8" customWidth="1"/>
    <col min="22" max="22" width="10.57421875" style="8" customWidth="1"/>
    <col min="23" max="16384" width="9.140625" style="8" customWidth="1"/>
  </cols>
  <sheetData>
    <row r="1" spans="1:22" s="57" customFormat="1" ht="15" customHeight="1" thickBot="1">
      <c r="A1" s="600" t="s">
        <v>301</v>
      </c>
      <c r="B1" s="601"/>
      <c r="C1" s="601"/>
      <c r="D1" s="601"/>
      <c r="E1" s="601"/>
      <c r="F1" s="601"/>
      <c r="G1" s="602"/>
      <c r="N1" s="172"/>
      <c r="T1" s="58"/>
      <c r="U1" s="58"/>
      <c r="V1" s="58"/>
    </row>
    <row r="2" spans="1:22" s="57" customFormat="1" ht="23.25" customHeight="1">
      <c r="A2" s="586" t="s">
        <v>46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8"/>
      <c r="V2" s="603"/>
    </row>
    <row r="3" spans="1:22" s="57" customFormat="1" ht="24.75" customHeight="1">
      <c r="A3" s="589" t="s">
        <v>349</v>
      </c>
      <c r="B3" s="573" t="s">
        <v>47</v>
      </c>
      <c r="C3" s="573" t="s">
        <v>48</v>
      </c>
      <c r="D3" s="573" t="s">
        <v>49</v>
      </c>
      <c r="E3" s="573" t="s">
        <v>50</v>
      </c>
      <c r="F3" s="573" t="s">
        <v>51</v>
      </c>
      <c r="G3" s="573" t="s">
        <v>52</v>
      </c>
      <c r="H3" s="573" t="s">
        <v>53</v>
      </c>
      <c r="I3" s="573" t="s">
        <v>54</v>
      </c>
      <c r="J3" s="573" t="s">
        <v>55</v>
      </c>
      <c r="K3" s="573" t="s">
        <v>56</v>
      </c>
      <c r="L3" s="572" t="s">
        <v>57</v>
      </c>
      <c r="M3" s="572" t="s">
        <v>58</v>
      </c>
      <c r="N3" s="604" t="s">
        <v>59</v>
      </c>
      <c r="O3" s="572" t="s">
        <v>60</v>
      </c>
      <c r="P3" s="572"/>
      <c r="Q3" s="577" t="s">
        <v>61</v>
      </c>
      <c r="R3" s="579"/>
      <c r="S3" s="577" t="s">
        <v>62</v>
      </c>
      <c r="T3" s="579"/>
      <c r="U3" s="572" t="s">
        <v>957</v>
      </c>
      <c r="V3" s="572" t="s">
        <v>63</v>
      </c>
    </row>
    <row r="4" spans="1:22" s="57" customFormat="1" ht="24.75" customHeight="1">
      <c r="A4" s="589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2"/>
      <c r="M4" s="572"/>
      <c r="N4" s="604"/>
      <c r="O4" s="572"/>
      <c r="P4" s="572"/>
      <c r="Q4" s="580"/>
      <c r="R4" s="581"/>
      <c r="S4" s="580"/>
      <c r="T4" s="581"/>
      <c r="U4" s="572"/>
      <c r="V4" s="572"/>
    </row>
    <row r="5" spans="1:22" s="57" customFormat="1" ht="22.5" customHeight="1" thickBot="1">
      <c r="A5" s="590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608"/>
      <c r="M5" s="608"/>
      <c r="N5" s="173" t="s">
        <v>64</v>
      </c>
      <c r="O5" s="412" t="s">
        <v>65</v>
      </c>
      <c r="P5" s="412" t="s">
        <v>350</v>
      </c>
      <c r="Q5" s="412" t="s">
        <v>66</v>
      </c>
      <c r="R5" s="412" t="s">
        <v>67</v>
      </c>
      <c r="S5" s="412" t="s">
        <v>66</v>
      </c>
      <c r="T5" s="412" t="s">
        <v>67</v>
      </c>
      <c r="U5" s="572"/>
      <c r="V5" s="572"/>
    </row>
    <row r="6" spans="1:22" s="57" customFormat="1" ht="52.5" customHeight="1">
      <c r="A6" s="409">
        <v>1</v>
      </c>
      <c r="B6" s="409" t="s">
        <v>73</v>
      </c>
      <c r="C6" s="409" t="s">
        <v>74</v>
      </c>
      <c r="D6" s="409" t="s">
        <v>75</v>
      </c>
      <c r="E6" s="409" t="s">
        <v>76</v>
      </c>
      <c r="F6" s="409" t="s">
        <v>69</v>
      </c>
      <c r="G6" s="409">
        <v>1999</v>
      </c>
      <c r="H6" s="409">
        <v>5</v>
      </c>
      <c r="I6" s="409" t="s">
        <v>70</v>
      </c>
      <c r="J6" s="409">
        <v>2009</v>
      </c>
      <c r="K6" s="59">
        <v>468919</v>
      </c>
      <c r="L6" s="60">
        <v>39904</v>
      </c>
      <c r="M6" s="409" t="s">
        <v>71</v>
      </c>
      <c r="N6" s="414">
        <v>17700</v>
      </c>
      <c r="O6" s="416" t="s">
        <v>72</v>
      </c>
      <c r="P6" s="416" t="s">
        <v>72</v>
      </c>
      <c r="Q6" s="416" t="s">
        <v>960</v>
      </c>
      <c r="R6" s="64" t="s">
        <v>961</v>
      </c>
      <c r="S6" s="416" t="s">
        <v>960</v>
      </c>
      <c r="T6" s="64" t="s">
        <v>961</v>
      </c>
      <c r="U6" s="60" t="s">
        <v>958</v>
      </c>
      <c r="V6" s="61" t="s">
        <v>351</v>
      </c>
    </row>
    <row r="7" spans="1:22" s="57" customFormat="1" ht="52.5" customHeight="1">
      <c r="A7" s="416">
        <v>2</v>
      </c>
      <c r="B7" s="409" t="s">
        <v>77</v>
      </c>
      <c r="C7" s="409" t="s">
        <v>78</v>
      </c>
      <c r="D7" s="409">
        <v>75050021</v>
      </c>
      <c r="E7" s="409" t="s">
        <v>79</v>
      </c>
      <c r="F7" s="409" t="s">
        <v>80</v>
      </c>
      <c r="G7" s="409" t="s">
        <v>70</v>
      </c>
      <c r="H7" s="409" t="s">
        <v>70</v>
      </c>
      <c r="I7" s="59">
        <v>4000</v>
      </c>
      <c r="J7" s="409">
        <v>2006</v>
      </c>
      <c r="K7" s="409" t="s">
        <v>70</v>
      </c>
      <c r="L7" s="60">
        <v>39072</v>
      </c>
      <c r="M7" s="409" t="s">
        <v>70</v>
      </c>
      <c r="N7" s="408" t="s">
        <v>70</v>
      </c>
      <c r="O7" s="416" t="s">
        <v>72</v>
      </c>
      <c r="P7" s="416" t="s">
        <v>72</v>
      </c>
      <c r="Q7" s="416" t="s">
        <v>960</v>
      </c>
      <c r="R7" s="64" t="s">
        <v>961</v>
      </c>
      <c r="S7" s="409" t="s">
        <v>70</v>
      </c>
      <c r="T7" s="409" t="s">
        <v>70</v>
      </c>
      <c r="U7" s="409" t="s">
        <v>598</v>
      </c>
      <c r="V7" s="61" t="s">
        <v>351</v>
      </c>
    </row>
    <row r="8" spans="1:22" s="57" customFormat="1" ht="36.75" customHeight="1">
      <c r="A8" s="409">
        <v>3</v>
      </c>
      <c r="B8" s="409" t="s">
        <v>81</v>
      </c>
      <c r="C8" s="409">
        <v>2500</v>
      </c>
      <c r="D8" s="409" t="s">
        <v>82</v>
      </c>
      <c r="E8" s="409" t="s">
        <v>83</v>
      </c>
      <c r="F8" s="409" t="s">
        <v>84</v>
      </c>
      <c r="G8" s="409" t="s">
        <v>70</v>
      </c>
      <c r="H8" s="409" t="s">
        <v>70</v>
      </c>
      <c r="I8" s="409">
        <v>360</v>
      </c>
      <c r="J8" s="409">
        <v>2006</v>
      </c>
      <c r="K8" s="409" t="s">
        <v>70</v>
      </c>
      <c r="L8" s="60">
        <v>39072</v>
      </c>
      <c r="M8" s="409" t="s">
        <v>70</v>
      </c>
      <c r="N8" s="408" t="s">
        <v>70</v>
      </c>
      <c r="O8" s="416" t="s">
        <v>72</v>
      </c>
      <c r="P8" s="416" t="s">
        <v>72</v>
      </c>
      <c r="Q8" s="416" t="s">
        <v>960</v>
      </c>
      <c r="R8" s="64" t="s">
        <v>961</v>
      </c>
      <c r="S8" s="409" t="s">
        <v>70</v>
      </c>
      <c r="T8" s="409" t="s">
        <v>70</v>
      </c>
      <c r="U8" s="409" t="s">
        <v>598</v>
      </c>
      <c r="V8" s="61" t="s">
        <v>351</v>
      </c>
    </row>
    <row r="9" spans="1:22" s="57" customFormat="1" ht="51.75" customHeight="1">
      <c r="A9" s="416">
        <v>4</v>
      </c>
      <c r="B9" s="409" t="s">
        <v>85</v>
      </c>
      <c r="C9" s="409" t="s">
        <v>86</v>
      </c>
      <c r="D9" s="409" t="s">
        <v>87</v>
      </c>
      <c r="E9" s="409" t="s">
        <v>88</v>
      </c>
      <c r="F9" s="409" t="s">
        <v>89</v>
      </c>
      <c r="G9" s="409" t="s">
        <v>70</v>
      </c>
      <c r="H9" s="409" t="s">
        <v>70</v>
      </c>
      <c r="I9" s="409">
        <v>3030</v>
      </c>
      <c r="J9" s="409">
        <v>2008</v>
      </c>
      <c r="K9" s="409" t="s">
        <v>70</v>
      </c>
      <c r="L9" s="60">
        <v>39688</v>
      </c>
      <c r="M9" s="409" t="s">
        <v>70</v>
      </c>
      <c r="N9" s="408" t="s">
        <v>70</v>
      </c>
      <c r="O9" s="416" t="s">
        <v>72</v>
      </c>
      <c r="P9" s="416" t="s">
        <v>72</v>
      </c>
      <c r="Q9" s="416" t="s">
        <v>960</v>
      </c>
      <c r="R9" s="64" t="s">
        <v>961</v>
      </c>
      <c r="S9" s="409" t="s">
        <v>70</v>
      </c>
      <c r="T9" s="409" t="s">
        <v>70</v>
      </c>
      <c r="U9" s="409" t="s">
        <v>598</v>
      </c>
      <c r="V9" s="61" t="s">
        <v>351</v>
      </c>
    </row>
    <row r="10" spans="1:22" s="57" customFormat="1" ht="36.75" customHeight="1">
      <c r="A10" s="409">
        <v>5</v>
      </c>
      <c r="B10" s="409" t="s">
        <v>90</v>
      </c>
      <c r="C10" s="409" t="s">
        <v>91</v>
      </c>
      <c r="D10" s="409" t="s">
        <v>92</v>
      </c>
      <c r="E10" s="409" t="s">
        <v>93</v>
      </c>
      <c r="F10" s="409" t="s">
        <v>84</v>
      </c>
      <c r="G10" s="409" t="s">
        <v>70</v>
      </c>
      <c r="H10" s="409" t="s">
        <v>70</v>
      </c>
      <c r="I10" s="409">
        <v>645</v>
      </c>
      <c r="J10" s="409">
        <v>2010</v>
      </c>
      <c r="K10" s="409" t="s">
        <v>70</v>
      </c>
      <c r="L10" s="60">
        <v>40472</v>
      </c>
      <c r="M10" s="409" t="s">
        <v>70</v>
      </c>
      <c r="N10" s="408" t="s">
        <v>70</v>
      </c>
      <c r="O10" s="416" t="s">
        <v>72</v>
      </c>
      <c r="P10" s="416" t="s">
        <v>72</v>
      </c>
      <c r="Q10" s="416" t="s">
        <v>960</v>
      </c>
      <c r="R10" s="64" t="s">
        <v>961</v>
      </c>
      <c r="S10" s="409" t="s">
        <v>70</v>
      </c>
      <c r="T10" s="409" t="s">
        <v>70</v>
      </c>
      <c r="U10" s="409" t="s">
        <v>598</v>
      </c>
      <c r="V10" s="61" t="s">
        <v>351</v>
      </c>
    </row>
    <row r="11" spans="1:22" s="57" customFormat="1" ht="39.75" customHeight="1">
      <c r="A11" s="416">
        <v>6</v>
      </c>
      <c r="B11" s="409" t="s">
        <v>94</v>
      </c>
      <c r="C11" s="409" t="s">
        <v>95</v>
      </c>
      <c r="D11" s="409" t="s">
        <v>96</v>
      </c>
      <c r="E11" s="409" t="s">
        <v>97</v>
      </c>
      <c r="F11" s="409" t="s">
        <v>98</v>
      </c>
      <c r="G11" s="409">
        <v>449</v>
      </c>
      <c r="H11" s="409">
        <v>2</v>
      </c>
      <c r="I11" s="409">
        <v>510</v>
      </c>
      <c r="J11" s="409">
        <v>2007</v>
      </c>
      <c r="K11" s="409">
        <v>2664</v>
      </c>
      <c r="L11" s="60">
        <v>40245</v>
      </c>
      <c r="M11" s="409" t="s">
        <v>70</v>
      </c>
      <c r="N11" s="414">
        <v>11600</v>
      </c>
      <c r="O11" s="416" t="s">
        <v>72</v>
      </c>
      <c r="P11" s="416" t="s">
        <v>72</v>
      </c>
      <c r="Q11" s="416" t="s">
        <v>960</v>
      </c>
      <c r="R11" s="64" t="s">
        <v>961</v>
      </c>
      <c r="S11" s="416" t="s">
        <v>960</v>
      </c>
      <c r="T11" s="64" t="s">
        <v>961</v>
      </c>
      <c r="U11" s="64" t="s">
        <v>598</v>
      </c>
      <c r="V11" s="409" t="s">
        <v>352</v>
      </c>
    </row>
    <row r="12" spans="1:22" ht="42.75" customHeight="1" thickBot="1">
      <c r="A12" s="409">
        <v>7</v>
      </c>
      <c r="B12" s="409" t="s">
        <v>196</v>
      </c>
      <c r="C12" s="409" t="s">
        <v>703</v>
      </c>
      <c r="D12" s="409" t="s">
        <v>705</v>
      </c>
      <c r="E12" s="409" t="s">
        <v>706</v>
      </c>
      <c r="F12" s="409" t="s">
        <v>704</v>
      </c>
      <c r="G12" s="409">
        <v>2198</v>
      </c>
      <c r="H12" s="409">
        <v>9</v>
      </c>
      <c r="I12" s="409"/>
      <c r="J12" s="409">
        <v>2014</v>
      </c>
      <c r="K12" s="59">
        <v>29551</v>
      </c>
      <c r="L12" s="409" t="s">
        <v>707</v>
      </c>
      <c r="M12" s="409" t="s">
        <v>708</v>
      </c>
      <c r="N12" s="408">
        <v>75800</v>
      </c>
      <c r="O12" s="409"/>
      <c r="P12" s="409"/>
      <c r="Q12" s="416" t="s">
        <v>960</v>
      </c>
      <c r="R12" s="64" t="s">
        <v>961</v>
      </c>
      <c r="S12" s="416" t="s">
        <v>960</v>
      </c>
      <c r="T12" s="64" t="s">
        <v>961</v>
      </c>
      <c r="U12" s="64" t="s">
        <v>958</v>
      </c>
      <c r="V12" s="61" t="s">
        <v>351</v>
      </c>
    </row>
    <row r="13" spans="1:22" ht="13.5" thickBot="1">
      <c r="A13" s="605" t="s">
        <v>99</v>
      </c>
      <c r="B13" s="606"/>
      <c r="C13" s="606"/>
      <c r="D13" s="606"/>
      <c r="E13" s="606"/>
      <c r="F13" s="606"/>
      <c r="G13" s="606"/>
      <c r="H13" s="606"/>
      <c r="I13" s="606"/>
      <c r="J13" s="607"/>
      <c r="K13" s="57"/>
      <c r="L13" s="57"/>
      <c r="M13" s="57"/>
      <c r="N13" s="172"/>
      <c r="O13" s="57"/>
      <c r="P13" s="57"/>
      <c r="Q13" s="57"/>
      <c r="R13" s="57"/>
      <c r="S13" s="57"/>
      <c r="T13" s="58"/>
      <c r="U13" s="58"/>
      <c r="V13" s="58"/>
    </row>
    <row r="14" spans="1:22" ht="12.75">
      <c r="A14" s="586" t="s">
        <v>46</v>
      </c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8"/>
      <c r="V14" s="588"/>
    </row>
    <row r="15" spans="1:22" ht="12.75">
      <c r="A15" s="589" t="s">
        <v>349</v>
      </c>
      <c r="B15" s="573" t="s">
        <v>47</v>
      </c>
      <c r="C15" s="573" t="s">
        <v>48</v>
      </c>
      <c r="D15" s="573" t="s">
        <v>49</v>
      </c>
      <c r="E15" s="573" t="s">
        <v>50</v>
      </c>
      <c r="F15" s="573" t="s">
        <v>51</v>
      </c>
      <c r="G15" s="573" t="s">
        <v>52</v>
      </c>
      <c r="H15" s="573" t="s">
        <v>53</v>
      </c>
      <c r="I15" s="573" t="s">
        <v>54</v>
      </c>
      <c r="J15" s="573" t="s">
        <v>55</v>
      </c>
      <c r="K15" s="573" t="s">
        <v>56</v>
      </c>
      <c r="L15" s="572" t="s">
        <v>57</v>
      </c>
      <c r="M15" s="572" t="s">
        <v>58</v>
      </c>
      <c r="N15" s="604" t="s">
        <v>59</v>
      </c>
      <c r="O15" s="572" t="s">
        <v>60</v>
      </c>
      <c r="P15" s="572"/>
      <c r="Q15" s="577" t="s">
        <v>61</v>
      </c>
      <c r="R15" s="579"/>
      <c r="S15" s="577" t="s">
        <v>62</v>
      </c>
      <c r="T15" s="579"/>
      <c r="U15" s="573" t="s">
        <v>957</v>
      </c>
      <c r="V15" s="577" t="s">
        <v>63</v>
      </c>
    </row>
    <row r="16" spans="1:22" ht="12.75">
      <c r="A16" s="589"/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2"/>
      <c r="M16" s="572"/>
      <c r="N16" s="604"/>
      <c r="O16" s="572"/>
      <c r="P16" s="572"/>
      <c r="Q16" s="580"/>
      <c r="R16" s="581"/>
      <c r="S16" s="580"/>
      <c r="T16" s="581"/>
      <c r="U16" s="574"/>
      <c r="V16" s="578"/>
    </row>
    <row r="17" spans="1:22" ht="12.75">
      <c r="A17" s="597"/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3"/>
      <c r="M17" s="573"/>
      <c r="N17" s="413" t="s">
        <v>64</v>
      </c>
      <c r="O17" s="411" t="s">
        <v>65</v>
      </c>
      <c r="P17" s="411" t="s">
        <v>350</v>
      </c>
      <c r="Q17" s="411" t="s">
        <v>66</v>
      </c>
      <c r="R17" s="411" t="s">
        <v>67</v>
      </c>
      <c r="S17" s="409" t="s">
        <v>66</v>
      </c>
      <c r="T17" s="409" t="s">
        <v>67</v>
      </c>
      <c r="U17" s="575"/>
      <c r="V17" s="578"/>
    </row>
    <row r="18" spans="1:22" ht="12.75">
      <c r="A18" s="409">
        <v>8</v>
      </c>
      <c r="B18" s="409" t="s">
        <v>714</v>
      </c>
      <c r="C18" s="409" t="s">
        <v>715</v>
      </c>
      <c r="D18" s="409" t="s">
        <v>716</v>
      </c>
      <c r="E18" s="409" t="s">
        <v>717</v>
      </c>
      <c r="F18" s="409" t="s">
        <v>718</v>
      </c>
      <c r="G18" s="409">
        <v>1598</v>
      </c>
      <c r="H18" s="409">
        <v>5</v>
      </c>
      <c r="I18" s="409">
        <v>0</v>
      </c>
      <c r="J18" s="409">
        <v>2015</v>
      </c>
      <c r="K18" s="409" t="s">
        <v>875</v>
      </c>
      <c r="L18" s="409" t="s">
        <v>719</v>
      </c>
      <c r="M18" s="409" t="s">
        <v>720</v>
      </c>
      <c r="N18" s="408">
        <v>44000</v>
      </c>
      <c r="O18" s="409"/>
      <c r="P18" s="409"/>
      <c r="Q18" s="416" t="s">
        <v>960</v>
      </c>
      <c r="R18" s="64" t="s">
        <v>961</v>
      </c>
      <c r="S18" s="416" t="s">
        <v>960</v>
      </c>
      <c r="T18" s="64" t="s">
        <v>961</v>
      </c>
      <c r="U18" s="409" t="s">
        <v>958</v>
      </c>
      <c r="V18" s="409" t="s">
        <v>72</v>
      </c>
    </row>
    <row r="19" spans="1:22" ht="44.25">
      <c r="A19" s="409">
        <v>9</v>
      </c>
      <c r="B19" s="409" t="s">
        <v>721</v>
      </c>
      <c r="C19" s="409" t="s">
        <v>722</v>
      </c>
      <c r="D19" s="409" t="s">
        <v>723</v>
      </c>
      <c r="E19" s="409" t="s">
        <v>724</v>
      </c>
      <c r="F19" s="409" t="s">
        <v>725</v>
      </c>
      <c r="G19" s="409">
        <v>2198</v>
      </c>
      <c r="H19" s="409">
        <v>3</v>
      </c>
      <c r="I19" s="409">
        <v>1295</v>
      </c>
      <c r="J19" s="409">
        <v>2015</v>
      </c>
      <c r="K19" s="409" t="s">
        <v>876</v>
      </c>
      <c r="L19" s="409" t="s">
        <v>726</v>
      </c>
      <c r="M19" s="409" t="s">
        <v>727</v>
      </c>
      <c r="N19" s="408">
        <v>83000</v>
      </c>
      <c r="O19" s="409"/>
      <c r="P19" s="409"/>
      <c r="Q19" s="416" t="s">
        <v>960</v>
      </c>
      <c r="R19" s="64" t="s">
        <v>961</v>
      </c>
      <c r="S19" s="416" t="s">
        <v>960</v>
      </c>
      <c r="T19" s="64" t="s">
        <v>961</v>
      </c>
      <c r="U19" s="64" t="s">
        <v>959</v>
      </c>
      <c r="V19" s="409" t="s">
        <v>72</v>
      </c>
    </row>
    <row r="20" spans="1:22" ht="38.25">
      <c r="A20" s="409">
        <v>10</v>
      </c>
      <c r="B20" s="62" t="s">
        <v>100</v>
      </c>
      <c r="C20" s="62" t="s">
        <v>101</v>
      </c>
      <c r="D20" s="416" t="s">
        <v>102</v>
      </c>
      <c r="E20" s="62" t="s">
        <v>103</v>
      </c>
      <c r="F20" s="62" t="s">
        <v>728</v>
      </c>
      <c r="G20" s="62">
        <v>1498</v>
      </c>
      <c r="H20" s="62">
        <v>5</v>
      </c>
      <c r="I20" s="416">
        <v>0</v>
      </c>
      <c r="J20" s="62">
        <v>1999</v>
      </c>
      <c r="K20" s="416">
        <v>159443</v>
      </c>
      <c r="L20" s="416" t="s">
        <v>104</v>
      </c>
      <c r="M20" s="416" t="s">
        <v>460</v>
      </c>
      <c r="N20" s="414">
        <v>2700</v>
      </c>
      <c r="O20" s="416" t="s">
        <v>105</v>
      </c>
      <c r="P20" s="63">
        <v>750.3</v>
      </c>
      <c r="Q20" s="416" t="s">
        <v>960</v>
      </c>
      <c r="R20" s="64" t="s">
        <v>961</v>
      </c>
      <c r="S20" s="416" t="s">
        <v>960</v>
      </c>
      <c r="T20" s="64" t="s">
        <v>961</v>
      </c>
      <c r="U20" s="410" t="s">
        <v>959</v>
      </c>
      <c r="V20" s="65" t="s">
        <v>351</v>
      </c>
    </row>
    <row r="21" spans="1:22" ht="12.75">
      <c r="A21" s="409">
        <v>11</v>
      </c>
      <c r="B21" s="409" t="s">
        <v>107</v>
      </c>
      <c r="C21" s="409" t="s">
        <v>108</v>
      </c>
      <c r="D21" s="409" t="s">
        <v>109</v>
      </c>
      <c r="E21" s="409" t="s">
        <v>110</v>
      </c>
      <c r="F21" s="409" t="s">
        <v>111</v>
      </c>
      <c r="G21" s="409" t="s">
        <v>112</v>
      </c>
      <c r="H21" s="409" t="s">
        <v>112</v>
      </c>
      <c r="I21" s="409">
        <v>1225</v>
      </c>
      <c r="J21" s="409">
        <v>2001</v>
      </c>
      <c r="K21" s="409" t="s">
        <v>112</v>
      </c>
      <c r="L21" s="409" t="s">
        <v>113</v>
      </c>
      <c r="M21" s="409" t="s">
        <v>460</v>
      </c>
      <c r="N21" s="408" t="s">
        <v>70</v>
      </c>
      <c r="O21" s="409"/>
      <c r="P21" s="66"/>
      <c r="Q21" s="416" t="s">
        <v>960</v>
      </c>
      <c r="R21" s="64" t="s">
        <v>961</v>
      </c>
      <c r="S21" s="409" t="s">
        <v>729</v>
      </c>
      <c r="T21" s="409" t="s">
        <v>730</v>
      </c>
      <c r="U21" s="376" t="s">
        <v>598</v>
      </c>
      <c r="V21" s="67" t="s">
        <v>351</v>
      </c>
    </row>
    <row r="22" spans="1:22" ht="12.75">
      <c r="A22" s="409">
        <v>12</v>
      </c>
      <c r="B22" s="409" t="s">
        <v>115</v>
      </c>
      <c r="C22" s="409" t="s">
        <v>115</v>
      </c>
      <c r="D22" s="409" t="s">
        <v>116</v>
      </c>
      <c r="E22" s="409" t="s">
        <v>117</v>
      </c>
      <c r="F22" s="409" t="s">
        <v>114</v>
      </c>
      <c r="G22" s="409">
        <v>4750</v>
      </c>
      <c r="H22" s="409">
        <v>1</v>
      </c>
      <c r="I22" s="409">
        <v>0</v>
      </c>
      <c r="J22" s="409">
        <v>2003</v>
      </c>
      <c r="K22" s="409" t="s">
        <v>877</v>
      </c>
      <c r="L22" s="409" t="s">
        <v>118</v>
      </c>
      <c r="M22" s="409" t="s">
        <v>460</v>
      </c>
      <c r="N22" s="408" t="s">
        <v>70</v>
      </c>
      <c r="O22" s="409"/>
      <c r="P22" s="66"/>
      <c r="Q22" s="416" t="s">
        <v>960</v>
      </c>
      <c r="R22" s="64" t="s">
        <v>961</v>
      </c>
      <c r="S22" s="409" t="s">
        <v>729</v>
      </c>
      <c r="T22" s="409" t="s">
        <v>729</v>
      </c>
      <c r="U22" s="376" t="s">
        <v>598</v>
      </c>
      <c r="V22" s="67" t="s">
        <v>351</v>
      </c>
    </row>
    <row r="23" spans="1:22" ht="12.75">
      <c r="A23" s="409">
        <v>13</v>
      </c>
      <c r="B23" s="409" t="s">
        <v>119</v>
      </c>
      <c r="C23" s="409" t="s">
        <v>119</v>
      </c>
      <c r="D23" s="409">
        <v>199502</v>
      </c>
      <c r="E23" s="409" t="s">
        <v>120</v>
      </c>
      <c r="F23" s="409" t="s">
        <v>121</v>
      </c>
      <c r="G23" s="409" t="s">
        <v>112</v>
      </c>
      <c r="H23" s="409" t="s">
        <v>112</v>
      </c>
      <c r="I23" s="409">
        <v>6000</v>
      </c>
      <c r="J23" s="409">
        <v>1985</v>
      </c>
      <c r="K23" s="409" t="s">
        <v>112</v>
      </c>
      <c r="L23" s="409" t="s">
        <v>122</v>
      </c>
      <c r="M23" s="409" t="s">
        <v>460</v>
      </c>
      <c r="N23" s="408" t="s">
        <v>70</v>
      </c>
      <c r="O23" s="409"/>
      <c r="P23" s="66"/>
      <c r="Q23" s="416" t="s">
        <v>960</v>
      </c>
      <c r="R23" s="64" t="s">
        <v>961</v>
      </c>
      <c r="S23" s="409" t="s">
        <v>730</v>
      </c>
      <c r="T23" s="409" t="s">
        <v>729</v>
      </c>
      <c r="U23" s="376" t="s">
        <v>598</v>
      </c>
      <c r="V23" s="67" t="s">
        <v>351</v>
      </c>
    </row>
    <row r="24" spans="1:22" ht="25.5">
      <c r="A24" s="409">
        <v>14</v>
      </c>
      <c r="B24" s="409" t="s">
        <v>123</v>
      </c>
      <c r="C24" s="409" t="s">
        <v>124</v>
      </c>
      <c r="D24" s="409" t="s">
        <v>125</v>
      </c>
      <c r="E24" s="409" t="s">
        <v>126</v>
      </c>
      <c r="F24" s="409" t="s">
        <v>127</v>
      </c>
      <c r="G24" s="409">
        <v>1896</v>
      </c>
      <c r="H24" s="409">
        <v>9</v>
      </c>
      <c r="I24" s="409">
        <v>990</v>
      </c>
      <c r="J24" s="409">
        <v>1999</v>
      </c>
      <c r="K24" s="409" t="s">
        <v>878</v>
      </c>
      <c r="L24" s="409" t="s">
        <v>128</v>
      </c>
      <c r="M24" s="409" t="s">
        <v>460</v>
      </c>
      <c r="N24" s="408">
        <v>12400</v>
      </c>
      <c r="O24" s="409"/>
      <c r="P24" s="66"/>
      <c r="Q24" s="416" t="s">
        <v>960</v>
      </c>
      <c r="R24" s="64" t="s">
        <v>961</v>
      </c>
      <c r="S24" s="416" t="s">
        <v>960</v>
      </c>
      <c r="T24" s="64" t="s">
        <v>961</v>
      </c>
      <c r="U24" s="377" t="s">
        <v>959</v>
      </c>
      <c r="V24" s="67" t="s">
        <v>351</v>
      </c>
    </row>
    <row r="25" spans="1:22" ht="12.75">
      <c r="A25" s="409">
        <v>15</v>
      </c>
      <c r="B25" s="409" t="s">
        <v>129</v>
      </c>
      <c r="C25" s="409" t="s">
        <v>130</v>
      </c>
      <c r="D25" s="409" t="s">
        <v>131</v>
      </c>
      <c r="E25" s="409" t="s">
        <v>132</v>
      </c>
      <c r="F25" s="409" t="s">
        <v>106</v>
      </c>
      <c r="G25" s="409">
        <v>2134</v>
      </c>
      <c r="H25" s="409">
        <v>3</v>
      </c>
      <c r="I25" s="409">
        <v>1290</v>
      </c>
      <c r="J25" s="409">
        <v>2006</v>
      </c>
      <c r="K25" s="409" t="s">
        <v>879</v>
      </c>
      <c r="L25" s="409" t="s">
        <v>133</v>
      </c>
      <c r="M25" s="409" t="s">
        <v>460</v>
      </c>
      <c r="N25" s="408">
        <v>10000</v>
      </c>
      <c r="O25" s="409"/>
      <c r="P25" s="66"/>
      <c r="Q25" s="416" t="s">
        <v>960</v>
      </c>
      <c r="R25" s="64" t="s">
        <v>961</v>
      </c>
      <c r="S25" s="416" t="s">
        <v>960</v>
      </c>
      <c r="T25" s="64" t="s">
        <v>961</v>
      </c>
      <c r="U25" s="377" t="s">
        <v>959</v>
      </c>
      <c r="V25" s="67" t="s">
        <v>351</v>
      </c>
    </row>
    <row r="26" spans="1:22" ht="25.5" customHeight="1">
      <c r="A26" s="409">
        <v>16</v>
      </c>
      <c r="B26" s="409" t="s">
        <v>134</v>
      </c>
      <c r="C26" s="409" t="s">
        <v>135</v>
      </c>
      <c r="D26" s="409" t="s">
        <v>136</v>
      </c>
      <c r="E26" s="409" t="s">
        <v>137</v>
      </c>
      <c r="F26" s="409" t="s">
        <v>106</v>
      </c>
      <c r="G26" s="409">
        <v>2476</v>
      </c>
      <c r="H26" s="409">
        <v>6</v>
      </c>
      <c r="I26" s="409">
        <v>1575</v>
      </c>
      <c r="J26" s="409">
        <v>2007</v>
      </c>
      <c r="K26" s="409" t="s">
        <v>880</v>
      </c>
      <c r="L26" s="409" t="s">
        <v>138</v>
      </c>
      <c r="M26" s="409" t="s">
        <v>460</v>
      </c>
      <c r="N26" s="408">
        <v>19400</v>
      </c>
      <c r="O26" s="409"/>
      <c r="P26" s="66"/>
      <c r="Q26" s="416" t="s">
        <v>960</v>
      </c>
      <c r="R26" s="64" t="s">
        <v>961</v>
      </c>
      <c r="S26" s="416" t="s">
        <v>960</v>
      </c>
      <c r="T26" s="64" t="s">
        <v>961</v>
      </c>
      <c r="U26" s="377" t="s">
        <v>959</v>
      </c>
      <c r="V26" s="67" t="s">
        <v>351</v>
      </c>
    </row>
    <row r="27" spans="1:22" ht="12.75">
      <c r="A27" s="409">
        <v>17</v>
      </c>
      <c r="B27" s="416" t="s">
        <v>139</v>
      </c>
      <c r="C27" s="416" t="s">
        <v>140</v>
      </c>
      <c r="D27" s="416">
        <v>1775</v>
      </c>
      <c r="E27" s="416" t="s">
        <v>141</v>
      </c>
      <c r="F27" s="416" t="s">
        <v>142</v>
      </c>
      <c r="G27" s="409" t="s">
        <v>112</v>
      </c>
      <c r="H27" s="409" t="s">
        <v>112</v>
      </c>
      <c r="I27" s="409">
        <v>3500</v>
      </c>
      <c r="J27" s="409">
        <v>1986</v>
      </c>
      <c r="K27" s="409" t="s">
        <v>112</v>
      </c>
      <c r="L27" s="409" t="s">
        <v>143</v>
      </c>
      <c r="M27" s="409" t="s">
        <v>460</v>
      </c>
      <c r="N27" s="408" t="s">
        <v>70</v>
      </c>
      <c r="O27" s="409"/>
      <c r="P27" s="66"/>
      <c r="Q27" s="416" t="s">
        <v>960</v>
      </c>
      <c r="R27" s="64" t="s">
        <v>961</v>
      </c>
      <c r="S27" s="409" t="s">
        <v>731</v>
      </c>
      <c r="T27" s="60" t="s">
        <v>731</v>
      </c>
      <c r="U27" s="377" t="s">
        <v>598</v>
      </c>
      <c r="V27" s="67" t="s">
        <v>351</v>
      </c>
    </row>
    <row r="28" spans="1:22" ht="12.75">
      <c r="A28" s="409">
        <v>18</v>
      </c>
      <c r="B28" s="409" t="s">
        <v>144</v>
      </c>
      <c r="C28" s="409" t="s">
        <v>145</v>
      </c>
      <c r="D28" s="409" t="s">
        <v>146</v>
      </c>
      <c r="E28" s="409" t="s">
        <v>147</v>
      </c>
      <c r="F28" s="409" t="s">
        <v>114</v>
      </c>
      <c r="G28" s="409">
        <v>4485</v>
      </c>
      <c r="H28" s="409">
        <v>2</v>
      </c>
      <c r="I28" s="409">
        <v>0</v>
      </c>
      <c r="J28" s="409">
        <v>2009</v>
      </c>
      <c r="K28" s="409" t="s">
        <v>881</v>
      </c>
      <c r="L28" s="409" t="s">
        <v>148</v>
      </c>
      <c r="M28" s="409" t="s">
        <v>460</v>
      </c>
      <c r="N28" s="408">
        <v>65000</v>
      </c>
      <c r="O28" s="409"/>
      <c r="P28" s="66"/>
      <c r="Q28" s="416" t="s">
        <v>960</v>
      </c>
      <c r="R28" s="64" t="s">
        <v>961</v>
      </c>
      <c r="S28" s="416" t="s">
        <v>960</v>
      </c>
      <c r="T28" s="64" t="s">
        <v>961</v>
      </c>
      <c r="U28" s="377" t="s">
        <v>598</v>
      </c>
      <c r="V28" s="67" t="s">
        <v>351</v>
      </c>
    </row>
    <row r="29" spans="1:22" ht="38.25">
      <c r="A29" s="409">
        <v>19</v>
      </c>
      <c r="B29" s="409" t="s">
        <v>68</v>
      </c>
      <c r="C29" s="409">
        <v>406</v>
      </c>
      <c r="D29" s="409" t="s">
        <v>149</v>
      </c>
      <c r="E29" s="409" t="s">
        <v>150</v>
      </c>
      <c r="F29" s="409" t="s">
        <v>69</v>
      </c>
      <c r="G29" s="409">
        <v>1749</v>
      </c>
      <c r="H29" s="409">
        <v>5</v>
      </c>
      <c r="I29" s="409">
        <v>0</v>
      </c>
      <c r="J29" s="409">
        <v>2001</v>
      </c>
      <c r="K29" s="409" t="s">
        <v>882</v>
      </c>
      <c r="L29" s="409" t="s">
        <v>151</v>
      </c>
      <c r="M29" s="409" t="s">
        <v>152</v>
      </c>
      <c r="N29" s="408">
        <v>3700</v>
      </c>
      <c r="O29" s="409" t="s">
        <v>153</v>
      </c>
      <c r="P29" s="66">
        <v>589.4</v>
      </c>
      <c r="Q29" s="416" t="s">
        <v>960</v>
      </c>
      <c r="R29" s="64" t="s">
        <v>961</v>
      </c>
      <c r="S29" s="416" t="s">
        <v>960</v>
      </c>
      <c r="T29" s="64" t="s">
        <v>961</v>
      </c>
      <c r="U29" s="377" t="s">
        <v>959</v>
      </c>
      <c r="V29" s="67" t="s">
        <v>351</v>
      </c>
    </row>
    <row r="30" spans="1:22" ht="12.75">
      <c r="A30" s="409">
        <v>20</v>
      </c>
      <c r="B30" s="416" t="s">
        <v>154</v>
      </c>
      <c r="C30" s="416">
        <v>5320</v>
      </c>
      <c r="D30" s="416">
        <v>3402</v>
      </c>
      <c r="E30" s="416" t="s">
        <v>155</v>
      </c>
      <c r="F30" s="416" t="s">
        <v>114</v>
      </c>
      <c r="G30" s="416">
        <v>3595</v>
      </c>
      <c r="H30" s="416">
        <v>2</v>
      </c>
      <c r="I30" s="416">
        <v>0</v>
      </c>
      <c r="J30" s="416">
        <v>1998</v>
      </c>
      <c r="K30" s="416" t="s">
        <v>883</v>
      </c>
      <c r="L30" s="416" t="s">
        <v>156</v>
      </c>
      <c r="M30" s="416" t="s">
        <v>460</v>
      </c>
      <c r="N30" s="408" t="s">
        <v>70</v>
      </c>
      <c r="O30" s="416"/>
      <c r="P30" s="416"/>
      <c r="Q30" s="416" t="s">
        <v>960</v>
      </c>
      <c r="R30" s="64" t="s">
        <v>961</v>
      </c>
      <c r="S30" s="409" t="s">
        <v>732</v>
      </c>
      <c r="T30" s="409" t="s">
        <v>733</v>
      </c>
      <c r="U30" s="67" t="s">
        <v>598</v>
      </c>
      <c r="V30" s="67" t="s">
        <v>351</v>
      </c>
    </row>
    <row r="31" spans="1:22" ht="25.5">
      <c r="A31" s="409">
        <v>21</v>
      </c>
      <c r="B31" s="409" t="s">
        <v>139</v>
      </c>
      <c r="C31" s="409" t="s">
        <v>157</v>
      </c>
      <c r="D31" s="409" t="s">
        <v>158</v>
      </c>
      <c r="E31" s="409" t="s">
        <v>159</v>
      </c>
      <c r="F31" s="409" t="s">
        <v>160</v>
      </c>
      <c r="G31" s="409" t="s">
        <v>112</v>
      </c>
      <c r="H31" s="409" t="s">
        <v>112</v>
      </c>
      <c r="I31" s="409">
        <v>4000</v>
      </c>
      <c r="J31" s="409">
        <v>1976</v>
      </c>
      <c r="K31" s="409" t="s">
        <v>112</v>
      </c>
      <c r="L31" s="409" t="s">
        <v>161</v>
      </c>
      <c r="M31" s="409" t="s">
        <v>460</v>
      </c>
      <c r="N31" s="408" t="s">
        <v>70</v>
      </c>
      <c r="O31" s="409"/>
      <c r="P31" s="409"/>
      <c r="Q31" s="416" t="s">
        <v>960</v>
      </c>
      <c r="R31" s="64" t="s">
        <v>961</v>
      </c>
      <c r="S31" s="409" t="s">
        <v>732</v>
      </c>
      <c r="T31" s="409" t="s">
        <v>732</v>
      </c>
      <c r="U31" s="67" t="s">
        <v>598</v>
      </c>
      <c r="V31" s="67" t="s">
        <v>351</v>
      </c>
    </row>
    <row r="32" spans="1:22" ht="25.5">
      <c r="A32" s="409">
        <v>22</v>
      </c>
      <c r="B32" s="409" t="s">
        <v>162</v>
      </c>
      <c r="C32" s="409" t="s">
        <v>163</v>
      </c>
      <c r="D32" s="409" t="s">
        <v>164</v>
      </c>
      <c r="E32" s="409" t="s">
        <v>165</v>
      </c>
      <c r="F32" s="409" t="s">
        <v>166</v>
      </c>
      <c r="G32" s="409" t="s">
        <v>112</v>
      </c>
      <c r="H32" s="409" t="s">
        <v>112</v>
      </c>
      <c r="I32" s="409">
        <v>0</v>
      </c>
      <c r="J32" s="409">
        <v>2001</v>
      </c>
      <c r="K32" s="409" t="s">
        <v>112</v>
      </c>
      <c r="L32" s="409" t="s">
        <v>167</v>
      </c>
      <c r="M32" s="409" t="s">
        <v>460</v>
      </c>
      <c r="N32" s="408" t="s">
        <v>70</v>
      </c>
      <c r="O32" s="409"/>
      <c r="P32" s="409"/>
      <c r="Q32" s="416" t="s">
        <v>960</v>
      </c>
      <c r="R32" s="64" t="s">
        <v>961</v>
      </c>
      <c r="S32" s="409" t="s">
        <v>732</v>
      </c>
      <c r="T32" s="409" t="s">
        <v>732</v>
      </c>
      <c r="U32" s="67" t="s">
        <v>598</v>
      </c>
      <c r="V32" s="67" t="s">
        <v>351</v>
      </c>
    </row>
    <row r="33" spans="1:22" ht="25.5">
      <c r="A33" s="409">
        <v>23</v>
      </c>
      <c r="B33" s="61" t="s">
        <v>168</v>
      </c>
      <c r="C33" s="61" t="s">
        <v>169</v>
      </c>
      <c r="D33" s="61" t="s">
        <v>170</v>
      </c>
      <c r="E33" s="61" t="s">
        <v>460</v>
      </c>
      <c r="F33" s="409" t="s">
        <v>171</v>
      </c>
      <c r="G33" s="409" t="s">
        <v>382</v>
      </c>
      <c r="H33" s="61">
        <v>1</v>
      </c>
      <c r="I33" s="61">
        <v>0</v>
      </c>
      <c r="J33" s="61">
        <v>2007</v>
      </c>
      <c r="K33" s="61">
        <v>3902</v>
      </c>
      <c r="L33" s="61" t="s">
        <v>112</v>
      </c>
      <c r="M33" s="61" t="s">
        <v>460</v>
      </c>
      <c r="N33" s="408" t="s">
        <v>70</v>
      </c>
      <c r="O33" s="61"/>
      <c r="P33" s="61"/>
      <c r="Q33" s="416" t="s">
        <v>960</v>
      </c>
      <c r="R33" s="64" t="s">
        <v>961</v>
      </c>
      <c r="S33" s="61" t="s">
        <v>732</v>
      </c>
      <c r="T33" s="61" t="s">
        <v>732</v>
      </c>
      <c r="U33" s="67" t="s">
        <v>598</v>
      </c>
      <c r="V33" s="67" t="s">
        <v>351</v>
      </c>
    </row>
    <row r="34" spans="1:22" ht="38.25">
      <c r="A34" s="409">
        <v>24</v>
      </c>
      <c r="B34" s="61" t="s">
        <v>675</v>
      </c>
      <c r="C34" s="61" t="s">
        <v>676</v>
      </c>
      <c r="D34" s="61" t="s">
        <v>677</v>
      </c>
      <c r="E34" s="61" t="s">
        <v>678</v>
      </c>
      <c r="F34" s="409" t="s">
        <v>734</v>
      </c>
      <c r="G34" s="61">
        <v>6692</v>
      </c>
      <c r="H34" s="61">
        <v>3</v>
      </c>
      <c r="I34" s="61">
        <v>6140</v>
      </c>
      <c r="J34" s="61">
        <v>2013</v>
      </c>
      <c r="K34" s="61" t="s">
        <v>884</v>
      </c>
      <c r="L34" s="61" t="s">
        <v>679</v>
      </c>
      <c r="M34" s="61" t="s">
        <v>460</v>
      </c>
      <c r="N34" s="408">
        <v>300000</v>
      </c>
      <c r="O34" s="61"/>
      <c r="P34" s="61"/>
      <c r="Q34" s="416" t="s">
        <v>960</v>
      </c>
      <c r="R34" s="64" t="s">
        <v>961</v>
      </c>
      <c r="S34" s="416" t="s">
        <v>960</v>
      </c>
      <c r="T34" s="64" t="s">
        <v>961</v>
      </c>
      <c r="U34" s="67" t="s">
        <v>598</v>
      </c>
      <c r="V34" s="67" t="s">
        <v>351</v>
      </c>
    </row>
    <row r="35" spans="1:22" ht="39" thickBot="1">
      <c r="A35" s="409">
        <v>25</v>
      </c>
      <c r="B35" s="61" t="s">
        <v>735</v>
      </c>
      <c r="C35" s="61" t="s">
        <v>736</v>
      </c>
      <c r="D35" s="61" t="s">
        <v>737</v>
      </c>
      <c r="E35" s="61" t="s">
        <v>738</v>
      </c>
      <c r="F35" s="409" t="s">
        <v>739</v>
      </c>
      <c r="G35" s="61" t="s">
        <v>112</v>
      </c>
      <c r="H35" s="61" t="s">
        <v>112</v>
      </c>
      <c r="I35" s="61">
        <v>0</v>
      </c>
      <c r="J35" s="61">
        <v>2014</v>
      </c>
      <c r="K35" s="61" t="s">
        <v>112</v>
      </c>
      <c r="L35" s="61" t="s">
        <v>885</v>
      </c>
      <c r="M35" s="61" t="s">
        <v>720</v>
      </c>
      <c r="N35" s="408">
        <v>47000</v>
      </c>
      <c r="O35" s="61"/>
      <c r="P35" s="61"/>
      <c r="Q35" s="416" t="s">
        <v>960</v>
      </c>
      <c r="R35" s="64" t="s">
        <v>961</v>
      </c>
      <c r="S35" s="416" t="s">
        <v>960</v>
      </c>
      <c r="T35" s="64" t="s">
        <v>961</v>
      </c>
      <c r="U35" s="61" t="s">
        <v>598</v>
      </c>
      <c r="V35" s="61" t="s">
        <v>72</v>
      </c>
    </row>
    <row r="36" spans="1:22" ht="42.75" customHeight="1" thickBot="1">
      <c r="A36" s="600" t="s">
        <v>892</v>
      </c>
      <c r="B36" s="601"/>
      <c r="C36" s="601"/>
      <c r="D36" s="601"/>
      <c r="E36" s="601"/>
      <c r="F36" s="601"/>
      <c r="G36" s="602"/>
      <c r="H36" s="57"/>
      <c r="I36" s="57"/>
      <c r="J36" s="57"/>
      <c r="K36" s="57"/>
      <c r="L36" s="57"/>
      <c r="M36" s="57"/>
      <c r="N36" s="172"/>
      <c r="O36" s="57"/>
      <c r="P36" s="57"/>
      <c r="Q36" s="57"/>
      <c r="R36" s="57"/>
      <c r="S36" s="57"/>
      <c r="T36" s="58"/>
      <c r="U36" s="58"/>
      <c r="V36" s="58"/>
    </row>
    <row r="37" spans="1:22" ht="12.75">
      <c r="A37" s="586" t="s">
        <v>46</v>
      </c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8"/>
      <c r="V37" s="603"/>
    </row>
    <row r="38" spans="1:22" ht="12.75">
      <c r="A38" s="589" t="s">
        <v>349</v>
      </c>
      <c r="B38" s="573" t="s">
        <v>47</v>
      </c>
      <c r="C38" s="573" t="s">
        <v>48</v>
      </c>
      <c r="D38" s="573" t="s">
        <v>49</v>
      </c>
      <c r="E38" s="573" t="s">
        <v>50</v>
      </c>
      <c r="F38" s="573" t="s">
        <v>51</v>
      </c>
      <c r="G38" s="573" t="s">
        <v>52</v>
      </c>
      <c r="H38" s="573" t="s">
        <v>53</v>
      </c>
      <c r="I38" s="573" t="s">
        <v>54</v>
      </c>
      <c r="J38" s="573" t="s">
        <v>55</v>
      </c>
      <c r="K38" s="573" t="s">
        <v>56</v>
      </c>
      <c r="L38" s="572" t="s">
        <v>57</v>
      </c>
      <c r="M38" s="572" t="s">
        <v>58</v>
      </c>
      <c r="N38" s="604" t="s">
        <v>59</v>
      </c>
      <c r="O38" s="572" t="s">
        <v>60</v>
      </c>
      <c r="P38" s="572"/>
      <c r="Q38" s="577" t="s">
        <v>61</v>
      </c>
      <c r="R38" s="579"/>
      <c r="S38" s="577" t="s">
        <v>62</v>
      </c>
      <c r="T38" s="579"/>
      <c r="U38" s="572" t="s">
        <v>957</v>
      </c>
      <c r="V38" s="572" t="s">
        <v>63</v>
      </c>
    </row>
    <row r="39" spans="1:22" ht="12.75" customHeight="1">
      <c r="A39" s="589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2"/>
      <c r="M39" s="572"/>
      <c r="N39" s="604"/>
      <c r="O39" s="572"/>
      <c r="P39" s="572"/>
      <c r="Q39" s="580"/>
      <c r="R39" s="581"/>
      <c r="S39" s="580"/>
      <c r="T39" s="581"/>
      <c r="U39" s="572"/>
      <c r="V39" s="572"/>
    </row>
    <row r="40" spans="1:22" ht="13.5" thickBot="1">
      <c r="A40" s="590"/>
      <c r="B40" s="576"/>
      <c r="C40" s="576"/>
      <c r="D40" s="576"/>
      <c r="E40" s="576"/>
      <c r="F40" s="576"/>
      <c r="G40" s="576"/>
      <c r="H40" s="576"/>
      <c r="I40" s="576"/>
      <c r="J40" s="576"/>
      <c r="K40" s="576"/>
      <c r="L40" s="608"/>
      <c r="M40" s="608"/>
      <c r="N40" s="173" t="s">
        <v>64</v>
      </c>
      <c r="O40" s="412" t="s">
        <v>65</v>
      </c>
      <c r="P40" s="412" t="s">
        <v>350</v>
      </c>
      <c r="Q40" s="412" t="s">
        <v>66</v>
      </c>
      <c r="R40" s="412" t="s">
        <v>67</v>
      </c>
      <c r="S40" s="412" t="s">
        <v>66</v>
      </c>
      <c r="T40" s="412" t="s">
        <v>67</v>
      </c>
      <c r="U40" s="572"/>
      <c r="V40" s="572"/>
    </row>
    <row r="41" spans="1:22" ht="26.25" thickBot="1">
      <c r="A41" s="409">
        <v>26</v>
      </c>
      <c r="B41" s="409" t="s">
        <v>893</v>
      </c>
      <c r="C41" s="409" t="s">
        <v>894</v>
      </c>
      <c r="D41" s="409" t="s">
        <v>895</v>
      </c>
      <c r="E41" s="409" t="s">
        <v>896</v>
      </c>
      <c r="F41" s="409" t="s">
        <v>897</v>
      </c>
      <c r="G41" s="409" t="s">
        <v>898</v>
      </c>
      <c r="H41" s="409">
        <v>7</v>
      </c>
      <c r="I41" s="409"/>
      <c r="J41" s="409">
        <v>2008</v>
      </c>
      <c r="K41" s="59">
        <v>182052</v>
      </c>
      <c r="L41" s="409" t="s">
        <v>899</v>
      </c>
      <c r="M41" s="409" t="s">
        <v>900</v>
      </c>
      <c r="N41" s="408">
        <v>16300</v>
      </c>
      <c r="O41" s="409" t="s">
        <v>72</v>
      </c>
      <c r="P41" s="409" t="s">
        <v>72</v>
      </c>
      <c r="Q41" s="416" t="s">
        <v>960</v>
      </c>
      <c r="R41" s="64" t="s">
        <v>961</v>
      </c>
      <c r="S41" s="416" t="s">
        <v>960</v>
      </c>
      <c r="T41" s="64" t="s">
        <v>961</v>
      </c>
      <c r="U41" s="60" t="s">
        <v>959</v>
      </c>
      <c r="V41" s="61" t="s">
        <v>351</v>
      </c>
    </row>
    <row r="42" spans="1:22" s="57" customFormat="1" ht="13.5" thickBot="1">
      <c r="A42" s="357" t="s">
        <v>908</v>
      </c>
      <c r="B42" s="68"/>
      <c r="C42" s="68"/>
      <c r="D42" s="68"/>
      <c r="E42" s="358"/>
      <c r="F42" s="359"/>
      <c r="G42" s="360"/>
      <c r="H42" s="415"/>
      <c r="N42" s="172"/>
      <c r="T42" s="58"/>
      <c r="U42" s="58"/>
      <c r="V42" s="58"/>
    </row>
    <row r="43" spans="1:22" s="57" customFormat="1" ht="23.25" customHeight="1">
      <c r="A43" s="586" t="s">
        <v>46</v>
      </c>
      <c r="B43" s="587"/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8"/>
      <c r="V43" s="588"/>
    </row>
    <row r="44" spans="1:22" s="57" customFormat="1" ht="12.75" customHeight="1">
      <c r="A44" s="597" t="s">
        <v>349</v>
      </c>
      <c r="B44" s="573" t="s">
        <v>47</v>
      </c>
      <c r="C44" s="573" t="s">
        <v>48</v>
      </c>
      <c r="D44" s="573" t="s">
        <v>49</v>
      </c>
      <c r="E44" s="573" t="s">
        <v>50</v>
      </c>
      <c r="F44" s="573" t="s">
        <v>51</v>
      </c>
      <c r="G44" s="573" t="s">
        <v>52</v>
      </c>
      <c r="H44" s="573" t="s">
        <v>53</v>
      </c>
      <c r="I44" s="573" t="s">
        <v>54</v>
      </c>
      <c r="J44" s="573" t="s">
        <v>55</v>
      </c>
      <c r="K44" s="573" t="s">
        <v>56</v>
      </c>
      <c r="L44" s="573" t="s">
        <v>57</v>
      </c>
      <c r="M44" s="573" t="s">
        <v>58</v>
      </c>
      <c r="N44" s="591" t="s">
        <v>59</v>
      </c>
      <c r="O44" s="577" t="s">
        <v>60</v>
      </c>
      <c r="P44" s="579"/>
      <c r="Q44" s="577" t="s">
        <v>61</v>
      </c>
      <c r="R44" s="579"/>
      <c r="S44" s="577" t="s">
        <v>62</v>
      </c>
      <c r="T44" s="579"/>
      <c r="U44" s="573" t="s">
        <v>957</v>
      </c>
      <c r="V44" s="577" t="s">
        <v>63</v>
      </c>
    </row>
    <row r="45" spans="1:22" s="57" customFormat="1" ht="27.75" customHeight="1">
      <c r="A45" s="598"/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92"/>
      <c r="O45" s="580"/>
      <c r="P45" s="581"/>
      <c r="Q45" s="580"/>
      <c r="R45" s="581"/>
      <c r="S45" s="580"/>
      <c r="T45" s="581"/>
      <c r="U45" s="574"/>
      <c r="V45" s="578"/>
    </row>
    <row r="46" spans="1:22" s="57" customFormat="1" ht="18" customHeight="1" thickBot="1">
      <c r="A46" s="599"/>
      <c r="B46" s="576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173" t="s">
        <v>172</v>
      </c>
      <c r="O46" s="412" t="s">
        <v>65</v>
      </c>
      <c r="P46" s="412" t="s">
        <v>350</v>
      </c>
      <c r="Q46" s="412" t="s">
        <v>66</v>
      </c>
      <c r="R46" s="412" t="s">
        <v>67</v>
      </c>
      <c r="S46" s="412" t="s">
        <v>66</v>
      </c>
      <c r="T46" s="412" t="s">
        <v>67</v>
      </c>
      <c r="U46" s="576"/>
      <c r="V46" s="593"/>
    </row>
    <row r="47" spans="1:22" s="57" customFormat="1" ht="24.75" customHeight="1">
      <c r="A47" s="416">
        <v>27</v>
      </c>
      <c r="B47" s="416" t="s">
        <v>173</v>
      </c>
      <c r="C47" s="416" t="s">
        <v>174</v>
      </c>
      <c r="D47" s="416" t="s">
        <v>175</v>
      </c>
      <c r="E47" s="416" t="s">
        <v>176</v>
      </c>
      <c r="F47" s="416" t="s">
        <v>177</v>
      </c>
      <c r="G47" s="416">
        <v>1390</v>
      </c>
      <c r="H47" s="416">
        <v>5</v>
      </c>
      <c r="I47" s="410" t="s">
        <v>178</v>
      </c>
      <c r="J47" s="416">
        <v>2000</v>
      </c>
      <c r="K47" s="416">
        <v>253850</v>
      </c>
      <c r="L47" s="416" t="s">
        <v>179</v>
      </c>
      <c r="M47" s="416" t="s">
        <v>460</v>
      </c>
      <c r="N47" s="408" t="s">
        <v>70</v>
      </c>
      <c r="O47" s="416" t="s">
        <v>460</v>
      </c>
      <c r="P47" s="416"/>
      <c r="Q47" s="416" t="s">
        <v>960</v>
      </c>
      <c r="R47" s="64" t="s">
        <v>961</v>
      </c>
      <c r="S47" s="416"/>
      <c r="T47" s="64"/>
      <c r="U47" s="378" t="s">
        <v>959</v>
      </c>
      <c r="V47" s="65" t="s">
        <v>351</v>
      </c>
    </row>
    <row r="48" spans="1:22" s="57" customFormat="1" ht="24.75" customHeight="1" thickBot="1">
      <c r="A48" s="409">
        <v>28</v>
      </c>
      <c r="B48" s="409" t="s">
        <v>902</v>
      </c>
      <c r="C48" s="409" t="s">
        <v>798</v>
      </c>
      <c r="D48" s="409" t="s">
        <v>903</v>
      </c>
      <c r="E48" s="409" t="s">
        <v>904</v>
      </c>
      <c r="F48" s="409" t="s">
        <v>69</v>
      </c>
      <c r="G48" s="409">
        <v>2198</v>
      </c>
      <c r="H48" s="409">
        <v>9</v>
      </c>
      <c r="I48" s="409" t="s">
        <v>905</v>
      </c>
      <c r="J48" s="409">
        <v>2014</v>
      </c>
      <c r="K48" s="409">
        <v>34053</v>
      </c>
      <c r="L48" s="409" t="s">
        <v>906</v>
      </c>
      <c r="M48" s="409"/>
      <c r="N48" s="408">
        <v>68000</v>
      </c>
      <c r="O48" s="409" t="s">
        <v>907</v>
      </c>
      <c r="P48" s="409"/>
      <c r="Q48" s="416" t="s">
        <v>962</v>
      </c>
      <c r="R48" s="64" t="s">
        <v>961</v>
      </c>
      <c r="S48" s="416" t="s">
        <v>962</v>
      </c>
      <c r="T48" s="64" t="s">
        <v>961</v>
      </c>
      <c r="U48" s="60" t="s">
        <v>958</v>
      </c>
      <c r="V48" s="61"/>
    </row>
    <row r="49" spans="1:22" ht="13.5" thickBot="1">
      <c r="A49" s="582" t="s">
        <v>368</v>
      </c>
      <c r="B49" s="583"/>
      <c r="C49" s="583"/>
      <c r="D49" s="583"/>
      <c r="E49" s="594"/>
      <c r="F49" s="595"/>
      <c r="G49" s="596"/>
      <c r="H49" s="596"/>
      <c r="I49" s="596"/>
      <c r="J49" s="596"/>
      <c r="K49" s="596"/>
      <c r="L49" s="596"/>
      <c r="M49" s="57"/>
      <c r="N49" s="172"/>
      <c r="O49" s="57"/>
      <c r="P49" s="57"/>
      <c r="Q49" s="57"/>
      <c r="R49" s="57"/>
      <c r="S49" s="57"/>
      <c r="T49" s="58"/>
      <c r="U49" s="58"/>
      <c r="V49" s="57"/>
    </row>
    <row r="50" spans="1:21" s="57" customFormat="1" ht="12.75">
      <c r="A50" s="586" t="s">
        <v>46</v>
      </c>
      <c r="B50" s="587"/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379"/>
    </row>
    <row r="51" spans="1:22" s="57" customFormat="1" ht="23.25" customHeight="1">
      <c r="A51" s="589" t="s">
        <v>349</v>
      </c>
      <c r="B51" s="573" t="s">
        <v>47</v>
      </c>
      <c r="C51" s="573" t="s">
        <v>48</v>
      </c>
      <c r="D51" s="573" t="s">
        <v>49</v>
      </c>
      <c r="E51" s="573" t="s">
        <v>50</v>
      </c>
      <c r="F51" s="573" t="s">
        <v>51</v>
      </c>
      <c r="G51" s="573" t="s">
        <v>52</v>
      </c>
      <c r="H51" s="573" t="s">
        <v>53</v>
      </c>
      <c r="I51" s="573" t="s">
        <v>54</v>
      </c>
      <c r="J51" s="573" t="s">
        <v>55</v>
      </c>
      <c r="K51" s="573" t="s">
        <v>56</v>
      </c>
      <c r="L51" s="572" t="s">
        <v>57</v>
      </c>
      <c r="M51" s="572" t="s">
        <v>58</v>
      </c>
      <c r="N51" s="604" t="s">
        <v>59</v>
      </c>
      <c r="O51" s="572" t="s">
        <v>60</v>
      </c>
      <c r="P51" s="572"/>
      <c r="Q51" s="577" t="s">
        <v>61</v>
      </c>
      <c r="R51" s="579"/>
      <c r="S51" s="577" t="s">
        <v>62</v>
      </c>
      <c r="T51" s="579"/>
      <c r="U51" s="572" t="s">
        <v>957</v>
      </c>
      <c r="V51" s="572" t="s">
        <v>63</v>
      </c>
    </row>
    <row r="52" spans="1:22" s="57" customFormat="1" ht="12.75" customHeight="1">
      <c r="A52" s="589"/>
      <c r="B52" s="574"/>
      <c r="C52" s="574"/>
      <c r="D52" s="574"/>
      <c r="E52" s="574"/>
      <c r="F52" s="574"/>
      <c r="G52" s="574"/>
      <c r="H52" s="574"/>
      <c r="I52" s="574"/>
      <c r="J52" s="574"/>
      <c r="K52" s="574"/>
      <c r="L52" s="572"/>
      <c r="M52" s="572"/>
      <c r="N52" s="604"/>
      <c r="O52" s="572"/>
      <c r="P52" s="572"/>
      <c r="Q52" s="580"/>
      <c r="R52" s="581"/>
      <c r="S52" s="580"/>
      <c r="T52" s="581"/>
      <c r="U52" s="572"/>
      <c r="V52" s="572"/>
    </row>
    <row r="53" spans="1:22" s="57" customFormat="1" ht="27.75" customHeight="1" thickBot="1">
      <c r="A53" s="590"/>
      <c r="B53" s="576"/>
      <c r="C53" s="576"/>
      <c r="D53" s="576"/>
      <c r="E53" s="576"/>
      <c r="F53" s="576"/>
      <c r="G53" s="576"/>
      <c r="H53" s="576"/>
      <c r="I53" s="576"/>
      <c r="J53" s="576"/>
      <c r="K53" s="576"/>
      <c r="L53" s="608"/>
      <c r="M53" s="608"/>
      <c r="N53" s="173" t="s">
        <v>172</v>
      </c>
      <c r="O53" s="412" t="s">
        <v>65</v>
      </c>
      <c r="P53" s="412" t="s">
        <v>350</v>
      </c>
      <c r="Q53" s="412" t="s">
        <v>66</v>
      </c>
      <c r="R53" s="412" t="s">
        <v>67</v>
      </c>
      <c r="S53" s="412" t="s">
        <v>66</v>
      </c>
      <c r="T53" s="412" t="s">
        <v>67</v>
      </c>
      <c r="U53" s="572"/>
      <c r="V53" s="572"/>
    </row>
    <row r="54" spans="1:22" s="57" customFormat="1" ht="42" customHeight="1" thickBot="1">
      <c r="A54" s="416">
        <v>29</v>
      </c>
      <c r="B54" s="416" t="s">
        <v>180</v>
      </c>
      <c r="C54" s="416" t="s">
        <v>181</v>
      </c>
      <c r="D54" s="416" t="s">
        <v>182</v>
      </c>
      <c r="E54" s="416" t="s">
        <v>183</v>
      </c>
      <c r="F54" s="416" t="s">
        <v>69</v>
      </c>
      <c r="G54" s="416">
        <v>1896</v>
      </c>
      <c r="H54" s="416">
        <v>9</v>
      </c>
      <c r="I54" s="416">
        <v>980</v>
      </c>
      <c r="J54" s="416">
        <v>2006</v>
      </c>
      <c r="K54" s="416">
        <v>314143</v>
      </c>
      <c r="L54" s="416" t="s">
        <v>184</v>
      </c>
      <c r="M54" s="416" t="s">
        <v>610</v>
      </c>
      <c r="N54" s="414">
        <v>24500</v>
      </c>
      <c r="O54" s="361" t="s">
        <v>185</v>
      </c>
      <c r="P54" s="416">
        <v>1500</v>
      </c>
      <c r="Q54" s="416" t="s">
        <v>960</v>
      </c>
      <c r="R54" s="64" t="s">
        <v>961</v>
      </c>
      <c r="S54" s="416" t="s">
        <v>960</v>
      </c>
      <c r="T54" s="64" t="s">
        <v>961</v>
      </c>
      <c r="U54" s="60" t="s">
        <v>959</v>
      </c>
      <c r="V54" s="61"/>
    </row>
    <row r="55" spans="1:22" s="57" customFormat="1" ht="42" customHeight="1" thickBot="1">
      <c r="A55" s="409">
        <v>30</v>
      </c>
      <c r="B55" s="409" t="s">
        <v>180</v>
      </c>
      <c r="C55" s="409" t="s">
        <v>181</v>
      </c>
      <c r="D55" s="409" t="s">
        <v>186</v>
      </c>
      <c r="E55" s="409" t="s">
        <v>187</v>
      </c>
      <c r="F55" s="409" t="s">
        <v>69</v>
      </c>
      <c r="G55" s="409">
        <v>1896</v>
      </c>
      <c r="H55" s="409">
        <v>9</v>
      </c>
      <c r="I55" s="409">
        <v>980</v>
      </c>
      <c r="J55" s="409">
        <v>2006</v>
      </c>
      <c r="K55" s="409">
        <v>161590</v>
      </c>
      <c r="L55" s="409" t="s">
        <v>184</v>
      </c>
      <c r="M55" s="409" t="s">
        <v>610</v>
      </c>
      <c r="N55" s="414">
        <v>32300</v>
      </c>
      <c r="O55" s="361" t="s">
        <v>188</v>
      </c>
      <c r="P55" s="409">
        <v>1350</v>
      </c>
      <c r="Q55" s="416" t="s">
        <v>960</v>
      </c>
      <c r="R55" s="64" t="s">
        <v>961</v>
      </c>
      <c r="S55" s="416" t="s">
        <v>960</v>
      </c>
      <c r="T55" s="64" t="s">
        <v>961</v>
      </c>
      <c r="U55" s="60" t="s">
        <v>959</v>
      </c>
      <c r="V55" s="61"/>
    </row>
    <row r="56" spans="1:22" s="57" customFormat="1" ht="42" customHeight="1">
      <c r="A56" s="409">
        <v>31</v>
      </c>
      <c r="B56" s="409" t="s">
        <v>797</v>
      </c>
      <c r="C56" s="409" t="s">
        <v>798</v>
      </c>
      <c r="D56" s="409" t="s">
        <v>799</v>
      </c>
      <c r="E56" s="409" t="s">
        <v>804</v>
      </c>
      <c r="F56" s="409" t="s">
        <v>69</v>
      </c>
      <c r="G56" s="409">
        <v>2198</v>
      </c>
      <c r="H56" s="409">
        <v>9</v>
      </c>
      <c r="I56" s="409">
        <v>750</v>
      </c>
      <c r="J56" s="409">
        <v>2015</v>
      </c>
      <c r="K56" s="409">
        <v>56487</v>
      </c>
      <c r="L56" s="409" t="s">
        <v>803</v>
      </c>
      <c r="M56" s="409" t="s">
        <v>610</v>
      </c>
      <c r="N56" s="414">
        <v>73000</v>
      </c>
      <c r="O56" s="361" t="s">
        <v>188</v>
      </c>
      <c r="P56" s="409">
        <v>1350</v>
      </c>
      <c r="Q56" s="416" t="s">
        <v>960</v>
      </c>
      <c r="R56" s="64" t="s">
        <v>961</v>
      </c>
      <c r="S56" s="416" t="s">
        <v>960</v>
      </c>
      <c r="T56" s="64" t="s">
        <v>961</v>
      </c>
      <c r="U56" s="60" t="s">
        <v>958</v>
      </c>
      <c r="V56" s="148"/>
    </row>
    <row r="57" spans="1:21" s="57" customFormat="1" ht="29.25" customHeight="1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55"/>
      <c r="O57" s="8"/>
      <c r="P57" s="8"/>
      <c r="Q57" s="8"/>
      <c r="R57" s="8"/>
      <c r="S57" s="8"/>
      <c r="T57" s="8"/>
      <c r="U57" s="8"/>
    </row>
    <row r="58" spans="1:22" s="57" customFormat="1" ht="33.75" customHeight="1" thickBot="1">
      <c r="A58" s="357" t="s">
        <v>189</v>
      </c>
      <c r="B58" s="68"/>
      <c r="C58" s="68"/>
      <c r="D58" s="68"/>
      <c r="E58" s="358"/>
      <c r="N58" s="172"/>
      <c r="V58" s="362"/>
    </row>
    <row r="59" spans="1:22" ht="12.75">
      <c r="A59" s="586" t="s">
        <v>46</v>
      </c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</row>
    <row r="60" spans="1:22" s="57" customFormat="1" ht="12.75" customHeight="1">
      <c r="A60" s="589" t="s">
        <v>349</v>
      </c>
      <c r="B60" s="573" t="s">
        <v>47</v>
      </c>
      <c r="C60" s="573" t="s">
        <v>48</v>
      </c>
      <c r="D60" s="573" t="s">
        <v>49</v>
      </c>
      <c r="E60" s="573" t="s">
        <v>50</v>
      </c>
      <c r="F60" s="573" t="s">
        <v>51</v>
      </c>
      <c r="G60" s="573" t="s">
        <v>52</v>
      </c>
      <c r="H60" s="573" t="s">
        <v>53</v>
      </c>
      <c r="I60" s="573" t="s">
        <v>54</v>
      </c>
      <c r="J60" s="573" t="s">
        <v>55</v>
      </c>
      <c r="K60" s="573" t="s">
        <v>56</v>
      </c>
      <c r="L60" s="572" t="s">
        <v>57</v>
      </c>
      <c r="M60" s="572" t="s">
        <v>58</v>
      </c>
      <c r="N60" s="604" t="s">
        <v>59</v>
      </c>
      <c r="O60" s="572" t="s">
        <v>60</v>
      </c>
      <c r="P60" s="572"/>
      <c r="Q60" s="577" t="s">
        <v>61</v>
      </c>
      <c r="R60" s="579"/>
      <c r="S60" s="577" t="s">
        <v>62</v>
      </c>
      <c r="T60" s="579"/>
      <c r="U60" s="573" t="s">
        <v>957</v>
      </c>
      <c r="V60" s="573" t="s">
        <v>63</v>
      </c>
    </row>
    <row r="61" spans="1:22" s="57" customFormat="1" ht="23.25" customHeight="1">
      <c r="A61" s="589"/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2"/>
      <c r="M61" s="572"/>
      <c r="N61" s="604"/>
      <c r="O61" s="572"/>
      <c r="P61" s="572"/>
      <c r="Q61" s="580"/>
      <c r="R61" s="581"/>
      <c r="S61" s="580"/>
      <c r="T61" s="581"/>
      <c r="U61" s="574"/>
      <c r="V61" s="574"/>
    </row>
    <row r="62" spans="1:22" s="57" customFormat="1" ht="12.75" customHeight="1" thickBot="1">
      <c r="A62" s="590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608"/>
      <c r="M62" s="608"/>
      <c r="N62" s="173" t="s">
        <v>172</v>
      </c>
      <c r="O62" s="412" t="s">
        <v>65</v>
      </c>
      <c r="P62" s="412" t="s">
        <v>350</v>
      </c>
      <c r="Q62" s="412" t="s">
        <v>66</v>
      </c>
      <c r="R62" s="412" t="s">
        <v>67</v>
      </c>
      <c r="S62" s="412" t="s">
        <v>66</v>
      </c>
      <c r="T62" s="412" t="s">
        <v>67</v>
      </c>
      <c r="U62" s="575"/>
      <c r="V62" s="575"/>
    </row>
    <row r="63" spans="1:22" s="57" customFormat="1" ht="27.75" customHeight="1">
      <c r="A63" s="409">
        <v>32</v>
      </c>
      <c r="B63" s="409" t="s">
        <v>190</v>
      </c>
      <c r="C63" s="409" t="s">
        <v>191</v>
      </c>
      <c r="D63" s="409">
        <v>648687</v>
      </c>
      <c r="E63" s="409" t="s">
        <v>192</v>
      </c>
      <c r="F63" s="409" t="s">
        <v>114</v>
      </c>
      <c r="G63" s="409">
        <v>2502</v>
      </c>
      <c r="H63" s="409"/>
      <c r="I63" s="409"/>
      <c r="J63" s="409">
        <v>1989</v>
      </c>
      <c r="K63" s="409" t="s">
        <v>796</v>
      </c>
      <c r="L63" s="409">
        <v>1983</v>
      </c>
      <c r="M63" s="409"/>
      <c r="N63" s="408" t="s">
        <v>70</v>
      </c>
      <c r="O63" s="409"/>
      <c r="P63" s="409"/>
      <c r="Q63" s="416" t="s">
        <v>960</v>
      </c>
      <c r="R63" s="64" t="s">
        <v>961</v>
      </c>
      <c r="S63" s="409"/>
      <c r="T63" s="409"/>
      <c r="U63" s="60" t="s">
        <v>959</v>
      </c>
      <c r="V63" s="61"/>
    </row>
    <row r="64" spans="1:22" s="57" customFormat="1" ht="18" customHeight="1">
      <c r="A64" s="409">
        <v>33</v>
      </c>
      <c r="B64" s="409" t="s">
        <v>227</v>
      </c>
      <c r="C64" s="409" t="s">
        <v>193</v>
      </c>
      <c r="D64" s="409">
        <v>108086</v>
      </c>
      <c r="E64" s="409" t="s">
        <v>194</v>
      </c>
      <c r="F64" s="409" t="s">
        <v>195</v>
      </c>
      <c r="G64" s="409"/>
      <c r="H64" s="409" t="s">
        <v>506</v>
      </c>
      <c r="I64" s="409">
        <v>4500</v>
      </c>
      <c r="J64" s="409">
        <v>1983</v>
      </c>
      <c r="K64" s="409"/>
      <c r="L64" s="409">
        <v>1983</v>
      </c>
      <c r="M64" s="409"/>
      <c r="N64" s="408" t="s">
        <v>70</v>
      </c>
      <c r="O64" s="409"/>
      <c r="P64" s="409"/>
      <c r="Q64" s="416" t="s">
        <v>960</v>
      </c>
      <c r="R64" s="64" t="s">
        <v>961</v>
      </c>
      <c r="S64" s="409"/>
      <c r="T64" s="409"/>
      <c r="U64" s="60" t="s">
        <v>959</v>
      </c>
      <c r="V64" s="61"/>
    </row>
    <row r="65" spans="1:22" s="57" customFormat="1" ht="24.75" customHeight="1">
      <c r="A65" s="409">
        <v>34</v>
      </c>
      <c r="B65" s="409" t="s">
        <v>196</v>
      </c>
      <c r="C65" s="409" t="s">
        <v>197</v>
      </c>
      <c r="D65" s="409" t="s">
        <v>198</v>
      </c>
      <c r="E65" s="409" t="s">
        <v>199</v>
      </c>
      <c r="F65" s="409" t="s">
        <v>69</v>
      </c>
      <c r="G65" s="409">
        <v>1997</v>
      </c>
      <c r="H65" s="409">
        <v>7</v>
      </c>
      <c r="I65" s="409"/>
      <c r="J65" s="409">
        <v>2012</v>
      </c>
      <c r="K65" s="59">
        <v>34570</v>
      </c>
      <c r="L65" s="409">
        <v>2012</v>
      </c>
      <c r="M65" s="409"/>
      <c r="N65" s="408">
        <v>66300</v>
      </c>
      <c r="O65" s="409"/>
      <c r="P65" s="409"/>
      <c r="Q65" s="416" t="s">
        <v>960</v>
      </c>
      <c r="R65" s="64" t="s">
        <v>961</v>
      </c>
      <c r="S65" s="416" t="s">
        <v>960</v>
      </c>
      <c r="T65" s="64" t="s">
        <v>961</v>
      </c>
      <c r="U65" s="60" t="s">
        <v>958</v>
      </c>
      <c r="V65" s="148"/>
    </row>
    <row r="66" spans="1:20" s="57" customFormat="1" ht="24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55"/>
      <c r="O66" s="8"/>
      <c r="P66" s="8"/>
      <c r="Q66" s="8"/>
      <c r="R66" s="8"/>
      <c r="S66" s="8"/>
      <c r="T66" s="8"/>
    </row>
    <row r="67" spans="1:22" s="57" customFormat="1" ht="24.75" customHeight="1" thickBo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55"/>
      <c r="O67" s="8"/>
      <c r="P67" s="8"/>
      <c r="Q67" s="8"/>
      <c r="R67" s="8"/>
      <c r="S67" s="8"/>
      <c r="T67" s="8"/>
      <c r="U67" s="8"/>
      <c r="V67" s="8"/>
    </row>
    <row r="68" spans="1:22" s="57" customFormat="1" ht="13.5" thickBot="1">
      <c r="A68" s="582" t="s">
        <v>200</v>
      </c>
      <c r="B68" s="583"/>
      <c r="C68" s="583"/>
      <c r="D68" s="583"/>
      <c r="E68" s="583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5"/>
      <c r="T68" s="58"/>
      <c r="U68" s="58"/>
      <c r="V68" s="58"/>
    </row>
    <row r="69" spans="1:22" ht="12.75">
      <c r="A69" s="586" t="s">
        <v>46</v>
      </c>
      <c r="B69" s="587"/>
      <c r="C69" s="587"/>
      <c r="D69" s="587"/>
      <c r="E69" s="587"/>
      <c r="F69" s="587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8"/>
      <c r="V69" s="588"/>
    </row>
    <row r="70" spans="1:22" ht="12.75">
      <c r="A70" s="589" t="s">
        <v>349</v>
      </c>
      <c r="B70" s="573" t="s">
        <v>47</v>
      </c>
      <c r="C70" s="573" t="s">
        <v>48</v>
      </c>
      <c r="D70" s="573" t="s">
        <v>49</v>
      </c>
      <c r="E70" s="573" t="s">
        <v>50</v>
      </c>
      <c r="F70" s="573" t="s">
        <v>51</v>
      </c>
      <c r="G70" s="573" t="s">
        <v>52</v>
      </c>
      <c r="H70" s="573" t="s">
        <v>53</v>
      </c>
      <c r="I70" s="573" t="s">
        <v>54</v>
      </c>
      <c r="J70" s="573" t="s">
        <v>55</v>
      </c>
      <c r="K70" s="573" t="s">
        <v>56</v>
      </c>
      <c r="L70" s="572" t="s">
        <v>57</v>
      </c>
      <c r="M70" s="572" t="s">
        <v>58</v>
      </c>
      <c r="N70" s="604" t="s">
        <v>59</v>
      </c>
      <c r="O70" s="572" t="s">
        <v>60</v>
      </c>
      <c r="P70" s="572"/>
      <c r="Q70" s="577" t="s">
        <v>61</v>
      </c>
      <c r="R70" s="579"/>
      <c r="S70" s="577" t="s">
        <v>62</v>
      </c>
      <c r="T70" s="579"/>
      <c r="U70" s="572" t="s">
        <v>957</v>
      </c>
      <c r="V70" s="609" t="s">
        <v>63</v>
      </c>
    </row>
    <row r="71" spans="1:22" ht="12.75">
      <c r="A71" s="589"/>
      <c r="B71" s="574"/>
      <c r="C71" s="574"/>
      <c r="D71" s="574"/>
      <c r="E71" s="574"/>
      <c r="F71" s="574"/>
      <c r="G71" s="574"/>
      <c r="H71" s="574"/>
      <c r="I71" s="574"/>
      <c r="J71" s="574"/>
      <c r="K71" s="574"/>
      <c r="L71" s="572"/>
      <c r="M71" s="572"/>
      <c r="N71" s="604"/>
      <c r="O71" s="572"/>
      <c r="P71" s="572"/>
      <c r="Q71" s="580"/>
      <c r="R71" s="581"/>
      <c r="S71" s="580"/>
      <c r="T71" s="581"/>
      <c r="U71" s="572"/>
      <c r="V71" s="609"/>
    </row>
    <row r="72" spans="1:22" ht="13.5" thickBot="1">
      <c r="A72" s="590"/>
      <c r="B72" s="576"/>
      <c r="C72" s="576"/>
      <c r="D72" s="576"/>
      <c r="E72" s="576"/>
      <c r="F72" s="576"/>
      <c r="G72" s="576"/>
      <c r="H72" s="576"/>
      <c r="I72" s="576"/>
      <c r="J72" s="576"/>
      <c r="K72" s="576"/>
      <c r="L72" s="608"/>
      <c r="M72" s="608"/>
      <c r="N72" s="173" t="s">
        <v>172</v>
      </c>
      <c r="O72" s="412" t="s">
        <v>65</v>
      </c>
      <c r="P72" s="412" t="s">
        <v>350</v>
      </c>
      <c r="Q72" s="412" t="s">
        <v>66</v>
      </c>
      <c r="R72" s="412" t="s">
        <v>67</v>
      </c>
      <c r="S72" s="412" t="s">
        <v>66</v>
      </c>
      <c r="T72" s="412" t="s">
        <v>67</v>
      </c>
      <c r="U72" s="572"/>
      <c r="V72" s="609"/>
    </row>
    <row r="73" spans="1:22" s="57" customFormat="1" ht="81.75" customHeight="1">
      <c r="A73" s="416">
        <v>35</v>
      </c>
      <c r="B73" s="416" t="s">
        <v>201</v>
      </c>
      <c r="C73" s="416" t="s">
        <v>202</v>
      </c>
      <c r="D73" s="416" t="s">
        <v>203</v>
      </c>
      <c r="E73" s="416" t="s">
        <v>204</v>
      </c>
      <c r="F73" s="416" t="s">
        <v>211</v>
      </c>
      <c r="G73" s="416"/>
      <c r="H73" s="416">
        <v>9</v>
      </c>
      <c r="I73" s="416">
        <v>740</v>
      </c>
      <c r="J73" s="416">
        <v>2005</v>
      </c>
      <c r="K73" s="416">
        <v>187985</v>
      </c>
      <c r="L73" s="64">
        <v>38671</v>
      </c>
      <c r="M73" s="416" t="s">
        <v>205</v>
      </c>
      <c r="N73" s="414">
        <v>29000</v>
      </c>
      <c r="O73" s="416" t="s">
        <v>206</v>
      </c>
      <c r="P73" s="416" t="s">
        <v>207</v>
      </c>
      <c r="Q73" s="416" t="s">
        <v>960</v>
      </c>
      <c r="R73" s="60" t="s">
        <v>961</v>
      </c>
      <c r="S73" s="416" t="s">
        <v>960</v>
      </c>
      <c r="T73" s="60" t="s">
        <v>961</v>
      </c>
      <c r="U73" s="409" t="s">
        <v>958</v>
      </c>
      <c r="V73" s="380" t="s">
        <v>351</v>
      </c>
    </row>
    <row r="74" spans="1:22" s="57" customFormat="1" ht="105.75" customHeight="1">
      <c r="A74" s="363">
        <v>36</v>
      </c>
      <c r="B74" s="363" t="s">
        <v>934</v>
      </c>
      <c r="C74" s="363" t="s">
        <v>208</v>
      </c>
      <c r="D74" s="416" t="s">
        <v>209</v>
      </c>
      <c r="E74" s="416" t="s">
        <v>210</v>
      </c>
      <c r="F74" s="416" t="s">
        <v>211</v>
      </c>
      <c r="G74" s="363">
        <v>1986</v>
      </c>
      <c r="H74" s="363">
        <v>9</v>
      </c>
      <c r="I74" s="363">
        <v>740</v>
      </c>
      <c r="J74" s="363">
        <v>2004</v>
      </c>
      <c r="K74" s="363">
        <v>171391</v>
      </c>
      <c r="L74" s="363" t="s">
        <v>212</v>
      </c>
      <c r="M74" s="416" t="s">
        <v>213</v>
      </c>
      <c r="N74" s="417">
        <v>26600</v>
      </c>
      <c r="O74" s="416" t="s">
        <v>214</v>
      </c>
      <c r="P74" s="363"/>
      <c r="Q74" s="416" t="s">
        <v>960</v>
      </c>
      <c r="R74" s="60" t="s">
        <v>961</v>
      </c>
      <c r="S74" s="416" t="s">
        <v>960</v>
      </c>
      <c r="T74" s="60" t="s">
        <v>961</v>
      </c>
      <c r="U74" s="60" t="s">
        <v>958</v>
      </c>
      <c r="V74" s="381" t="s">
        <v>351</v>
      </c>
    </row>
    <row r="75" spans="1:22" s="57" customFormat="1" ht="25.5">
      <c r="A75" s="363">
        <v>37</v>
      </c>
      <c r="B75" s="363" t="s">
        <v>935</v>
      </c>
      <c r="C75" s="363" t="s">
        <v>272</v>
      </c>
      <c r="D75" s="416" t="s">
        <v>273</v>
      </c>
      <c r="E75" s="416" t="s">
        <v>274</v>
      </c>
      <c r="F75" s="416" t="s">
        <v>275</v>
      </c>
      <c r="G75" s="363">
        <v>1587</v>
      </c>
      <c r="H75" s="363">
        <v>5</v>
      </c>
      <c r="I75" s="363">
        <v>526</v>
      </c>
      <c r="J75" s="363">
        <v>2004</v>
      </c>
      <c r="K75" s="363">
        <v>422650</v>
      </c>
      <c r="L75" s="363" t="s">
        <v>701</v>
      </c>
      <c r="M75" s="416" t="s">
        <v>213</v>
      </c>
      <c r="N75" s="417">
        <v>6700</v>
      </c>
      <c r="O75" s="416" t="s">
        <v>276</v>
      </c>
      <c r="P75" s="363"/>
      <c r="Q75" s="416" t="s">
        <v>960</v>
      </c>
      <c r="R75" s="60" t="s">
        <v>961</v>
      </c>
      <c r="S75" s="416" t="s">
        <v>960</v>
      </c>
      <c r="T75" s="60" t="s">
        <v>961</v>
      </c>
      <c r="U75" s="60" t="s">
        <v>959</v>
      </c>
      <c r="V75" s="381" t="s">
        <v>351</v>
      </c>
    </row>
    <row r="76" spans="1:22" s="57" customFormat="1" ht="18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55"/>
      <c r="O76" s="8"/>
      <c r="P76" s="8"/>
      <c r="Q76" s="8"/>
      <c r="R76" s="8"/>
      <c r="S76" s="8"/>
      <c r="T76" s="8"/>
      <c r="U76" s="8"/>
      <c r="V76" s="8"/>
    </row>
    <row r="78" ht="12.75">
      <c r="N78" s="55"/>
    </row>
    <row r="79" ht="12.75">
      <c r="N79" s="175"/>
    </row>
    <row r="84" ht="12.75">
      <c r="N84" s="55"/>
    </row>
    <row r="85" ht="12.75">
      <c r="N85" s="55">
        <f>N75+N74+N73+N65+N56+N55+N54+N48+N41+N35+N34+N29+N28+N26+N25+N24+N20+N19+N18+N12+N11+N6</f>
        <v>1035000</v>
      </c>
    </row>
  </sheetData>
  <sheetProtection/>
  <mergeCells count="146">
    <mergeCell ref="N70:N71"/>
    <mergeCell ref="O70:P71"/>
    <mergeCell ref="Q70:R71"/>
    <mergeCell ref="S70:T71"/>
    <mergeCell ref="V70:V72"/>
    <mergeCell ref="A59:V59"/>
    <mergeCell ref="A60:A62"/>
    <mergeCell ref="B60:B62"/>
    <mergeCell ref="C60:C62"/>
    <mergeCell ref="D60:D62"/>
    <mergeCell ref="E60:E62"/>
    <mergeCell ref="F60:F62"/>
    <mergeCell ref="O38:P39"/>
    <mergeCell ref="Q38:R39"/>
    <mergeCell ref="J51:J53"/>
    <mergeCell ref="K51:K53"/>
    <mergeCell ref="L51:L53"/>
    <mergeCell ref="M51:M53"/>
    <mergeCell ref="N51:N52"/>
    <mergeCell ref="O51:P52"/>
    <mergeCell ref="A38:A40"/>
    <mergeCell ref="B38:B40"/>
    <mergeCell ref="C38:C40"/>
    <mergeCell ref="D38:D40"/>
    <mergeCell ref="E38:E40"/>
    <mergeCell ref="F38:F40"/>
    <mergeCell ref="O3:P4"/>
    <mergeCell ref="Q3:R4"/>
    <mergeCell ref="A1:G1"/>
    <mergeCell ref="A2:V2"/>
    <mergeCell ref="A3:A5"/>
    <mergeCell ref="B3:B5"/>
    <mergeCell ref="C3:C5"/>
    <mergeCell ref="D3:D5"/>
    <mergeCell ref="S3:T4"/>
    <mergeCell ref="V3:V5"/>
    <mergeCell ref="I3:I5"/>
    <mergeCell ref="J3:J5"/>
    <mergeCell ref="K3:K5"/>
    <mergeCell ref="L3:L5"/>
    <mergeCell ref="E3:E5"/>
    <mergeCell ref="F3:F5"/>
    <mergeCell ref="G3:G5"/>
    <mergeCell ref="H3:H5"/>
    <mergeCell ref="M3:M5"/>
    <mergeCell ref="N3:N4"/>
    <mergeCell ref="K38:K40"/>
    <mergeCell ref="L38:L40"/>
    <mergeCell ref="M38:M40"/>
    <mergeCell ref="N38:N39"/>
    <mergeCell ref="O60:P61"/>
    <mergeCell ref="G60:G62"/>
    <mergeCell ref="H60:H62"/>
    <mergeCell ref="I60:I62"/>
    <mergeCell ref="J60:J62"/>
    <mergeCell ref="K60:K62"/>
    <mergeCell ref="L60:L62"/>
    <mergeCell ref="N60:N61"/>
    <mergeCell ref="A50:T50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Q60:R61"/>
    <mergeCell ref="S60:T61"/>
    <mergeCell ref="M60:M62"/>
    <mergeCell ref="G70:G72"/>
    <mergeCell ref="H70:H72"/>
    <mergeCell ref="I70:I72"/>
    <mergeCell ref="J70:J72"/>
    <mergeCell ref="K70:K72"/>
    <mergeCell ref="L70:L72"/>
    <mergeCell ref="M70:M72"/>
    <mergeCell ref="A13:J13"/>
    <mergeCell ref="A14:V14"/>
    <mergeCell ref="A15:A17"/>
    <mergeCell ref="B15:B17"/>
    <mergeCell ref="C15:C17"/>
    <mergeCell ref="D15:D17"/>
    <mergeCell ref="E15:E17"/>
    <mergeCell ref="F15:F17"/>
    <mergeCell ref="G15:G17"/>
    <mergeCell ref="H15:H17"/>
    <mergeCell ref="A36:G36"/>
    <mergeCell ref="A37:V37"/>
    <mergeCell ref="I15:I17"/>
    <mergeCell ref="J15:J17"/>
    <mergeCell ref="K15:K17"/>
    <mergeCell ref="L15:L17"/>
    <mergeCell ref="M15:M17"/>
    <mergeCell ref="N15:N16"/>
    <mergeCell ref="E44:E46"/>
    <mergeCell ref="F44:F46"/>
    <mergeCell ref="G44:G46"/>
    <mergeCell ref="O15:P16"/>
    <mergeCell ref="Q15:R16"/>
    <mergeCell ref="S15:T16"/>
    <mergeCell ref="G38:G40"/>
    <mergeCell ref="H38:H40"/>
    <mergeCell ref="I38:I40"/>
    <mergeCell ref="J38:J40"/>
    <mergeCell ref="K44:K46"/>
    <mergeCell ref="L44:L46"/>
    <mergeCell ref="M44:M46"/>
    <mergeCell ref="S38:T39"/>
    <mergeCell ref="V38:V40"/>
    <mergeCell ref="A43:V43"/>
    <mergeCell ref="A44:A46"/>
    <mergeCell ref="B44:B46"/>
    <mergeCell ref="C44:C46"/>
    <mergeCell ref="D44:D46"/>
    <mergeCell ref="N44:N45"/>
    <mergeCell ref="O44:P45"/>
    <mergeCell ref="Q44:R45"/>
    <mergeCell ref="S44:T45"/>
    <mergeCell ref="V44:V46"/>
    <mergeCell ref="A49:E49"/>
    <mergeCell ref="F49:L49"/>
    <mergeCell ref="H44:H46"/>
    <mergeCell ref="I44:I46"/>
    <mergeCell ref="J44:J46"/>
    <mergeCell ref="Q51:R52"/>
    <mergeCell ref="S51:T52"/>
    <mergeCell ref="A68:P68"/>
    <mergeCell ref="A69:V69"/>
    <mergeCell ref="A70:A72"/>
    <mergeCell ref="B70:B72"/>
    <mergeCell ref="C70:C72"/>
    <mergeCell ref="D70:D72"/>
    <mergeCell ref="E70:E72"/>
    <mergeCell ref="F70:F72"/>
    <mergeCell ref="U70:U72"/>
    <mergeCell ref="V51:V53"/>
    <mergeCell ref="U60:U62"/>
    <mergeCell ref="V60:V62"/>
    <mergeCell ref="U3:U5"/>
    <mergeCell ref="U15:U17"/>
    <mergeCell ref="U38:U40"/>
    <mergeCell ref="U44:U46"/>
    <mergeCell ref="U51:U53"/>
    <mergeCell ref="V15:V17"/>
  </mergeCells>
  <printOptions/>
  <pageMargins left="0.25" right="0.25" top="0.75" bottom="0.75" header="0.3" footer="0.3"/>
  <pageSetup horizontalDpi="600" verticalDpi="600" orientation="landscape" paperSize="9" scale="49" r:id="rId1"/>
  <rowBreaks count="1" manualBreakCount="1">
    <brk id="3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Zielonogórski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e.wickiewicz;i.buda</dc:creator>
  <cp:keywords/>
  <dc:description/>
  <cp:lastModifiedBy>Iwona Buda</cp:lastModifiedBy>
  <cp:lastPrinted>2016-11-28T11:06:16Z</cp:lastPrinted>
  <dcterms:created xsi:type="dcterms:W3CDTF">2011-10-28T06:57:53Z</dcterms:created>
  <dcterms:modified xsi:type="dcterms:W3CDTF">2016-11-28T11:14:29Z</dcterms:modified>
  <cp:category/>
  <cp:version/>
  <cp:contentType/>
  <cp:contentStatus/>
</cp:coreProperties>
</file>